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TMK KARATE\testy karate\"/>
    </mc:Choice>
  </mc:AlternateContent>
  <bookViews>
    <workbookView xWindow="-105" yWindow="-105" windowWidth="23250" windowHeight="12570" tabRatio="880" activeTab="1"/>
  </bookViews>
  <sheets>
    <sheet name="návod" sheetId="18" r:id="rId1"/>
    <sheet name="MUŽI" sheetId="1" r:id="rId2"/>
    <sheet name="ŽENY" sheetId="16" r:id="rId3"/>
    <sheet name="Beep test" sheetId="12" r:id="rId4"/>
  </sheets>
  <definedNames>
    <definedName name="Beep">'Beep test'!$J$4:$N$25</definedName>
    <definedName name="PŘESA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2" l="1"/>
  <c r="F5" i="12"/>
  <c r="G5" i="12"/>
  <c r="H5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E13" i="12"/>
  <c r="F13" i="12"/>
  <c r="G13" i="12"/>
  <c r="H13" i="12"/>
  <c r="E14" i="12"/>
  <c r="F14" i="12"/>
  <c r="G14" i="12"/>
  <c r="H14" i="12"/>
  <c r="E15" i="12"/>
  <c r="F15" i="12"/>
  <c r="G15" i="12"/>
  <c r="H15" i="12"/>
  <c r="E16" i="12"/>
  <c r="F16" i="12"/>
  <c r="G16" i="12"/>
  <c r="H16" i="12"/>
  <c r="E17" i="12"/>
  <c r="F17" i="12"/>
  <c r="G17" i="12"/>
  <c r="H17" i="12"/>
  <c r="E18" i="12"/>
  <c r="F18" i="12"/>
  <c r="G18" i="12"/>
  <c r="H18" i="12"/>
  <c r="E19" i="12"/>
  <c r="F19" i="12"/>
  <c r="G19" i="12"/>
  <c r="H19" i="12"/>
  <c r="E20" i="12"/>
  <c r="F20" i="12"/>
  <c r="G20" i="12"/>
  <c r="H20" i="12"/>
  <c r="E21" i="12"/>
  <c r="F21" i="12"/>
  <c r="G21" i="12"/>
  <c r="H21" i="12"/>
  <c r="E22" i="12"/>
  <c r="F22" i="12"/>
  <c r="G22" i="12"/>
  <c r="H22" i="12"/>
  <c r="E23" i="12"/>
  <c r="F23" i="12"/>
  <c r="G23" i="12"/>
  <c r="H23" i="12"/>
  <c r="E24" i="12"/>
  <c r="F24" i="12"/>
  <c r="G24" i="12"/>
  <c r="H24" i="12"/>
  <c r="E25" i="12"/>
  <c r="F25" i="12"/>
  <c r="G25" i="12"/>
  <c r="H25" i="12"/>
  <c r="E26" i="12"/>
  <c r="F26" i="12"/>
  <c r="G26" i="12"/>
  <c r="H26" i="12"/>
  <c r="E27" i="12"/>
  <c r="F27" i="12"/>
  <c r="G27" i="12"/>
  <c r="H27" i="12"/>
  <c r="E28" i="12"/>
  <c r="F28" i="12"/>
  <c r="G28" i="12"/>
  <c r="H28" i="12"/>
  <c r="E29" i="12"/>
  <c r="F29" i="12"/>
  <c r="G29" i="12"/>
  <c r="H29" i="12"/>
  <c r="E30" i="12"/>
  <c r="F30" i="12"/>
  <c r="G30" i="12"/>
  <c r="H30" i="12"/>
  <c r="E31" i="12"/>
  <c r="F31" i="12"/>
  <c r="G31" i="12"/>
  <c r="H31" i="12"/>
  <c r="E32" i="12"/>
  <c r="F32" i="12"/>
  <c r="G32" i="12"/>
  <c r="H32" i="12"/>
  <c r="E33" i="12"/>
  <c r="F33" i="12"/>
  <c r="G33" i="12"/>
  <c r="H33" i="12"/>
  <c r="E34" i="12"/>
  <c r="F34" i="12"/>
  <c r="G34" i="12"/>
  <c r="H34" i="12"/>
  <c r="E35" i="12"/>
  <c r="F35" i="12"/>
  <c r="G35" i="12"/>
  <c r="H35" i="12"/>
  <c r="E36" i="12"/>
  <c r="F36" i="12"/>
  <c r="G36" i="12"/>
  <c r="H36" i="12"/>
  <c r="E37" i="12"/>
  <c r="F37" i="12"/>
  <c r="G37" i="12"/>
  <c r="H37" i="12"/>
  <c r="E38" i="12"/>
  <c r="F38" i="12"/>
  <c r="G38" i="12"/>
  <c r="H38" i="12"/>
  <c r="E39" i="12"/>
  <c r="F39" i="12"/>
  <c r="G39" i="12"/>
  <c r="H39" i="12"/>
  <c r="E40" i="12"/>
  <c r="F40" i="12"/>
  <c r="G40" i="12"/>
  <c r="H40" i="12"/>
  <c r="E41" i="12"/>
  <c r="F41" i="12"/>
  <c r="G41" i="12"/>
  <c r="H41" i="12"/>
  <c r="E42" i="12"/>
  <c r="F42" i="12"/>
  <c r="G42" i="12"/>
  <c r="H42" i="12"/>
  <c r="E43" i="12"/>
  <c r="F43" i="12"/>
  <c r="G43" i="12"/>
  <c r="H43" i="12"/>
  <c r="Q19" i="16"/>
  <c r="R19" i="16" s="1"/>
  <c r="Q20" i="16"/>
  <c r="R20" i="16" s="1"/>
  <c r="Q21" i="16"/>
  <c r="Q22" i="16"/>
  <c r="Q23" i="16"/>
  <c r="Q24" i="16"/>
  <c r="Q25" i="16"/>
  <c r="R25" i="16" s="1"/>
  <c r="Q26" i="16"/>
  <c r="R26" i="16" s="1"/>
  <c r="Q27" i="16"/>
  <c r="R27" i="16" s="1"/>
  <c r="Q28" i="16"/>
  <c r="R28" i="16" s="1"/>
  <c r="Q29" i="16"/>
  <c r="Q30" i="16"/>
  <c r="Q31" i="16"/>
  <c r="Q32" i="16"/>
  <c r="R32" i="16" s="1"/>
  <c r="Q33" i="16"/>
  <c r="R33" i="16" s="1"/>
  <c r="Q34" i="16"/>
  <c r="R34" i="16" s="1"/>
  <c r="Q35" i="16"/>
  <c r="R35" i="16" s="1"/>
  <c r="Q36" i="16"/>
  <c r="R36" i="16" s="1"/>
  <c r="Q37" i="16"/>
  <c r="R37" i="16" s="1"/>
  <c r="Q38" i="16"/>
  <c r="Q39" i="16"/>
  <c r="Q40" i="16"/>
  <c r="Q41" i="16"/>
  <c r="R41" i="16" s="1"/>
  <c r="Q42" i="16"/>
  <c r="R42" i="16" s="1"/>
  <c r="Q43" i="16"/>
  <c r="R43" i="16" s="1"/>
  <c r="Q44" i="16"/>
  <c r="R44" i="16" s="1"/>
  <c r="C19" i="16"/>
  <c r="T19" i="16" s="1"/>
  <c r="C20" i="16"/>
  <c r="O20" i="16" s="1"/>
  <c r="C21" i="16"/>
  <c r="T21" i="16" s="1"/>
  <c r="C22" i="16"/>
  <c r="C23" i="16"/>
  <c r="T23" i="16" s="1"/>
  <c r="C24" i="16"/>
  <c r="O24" i="16" s="1"/>
  <c r="C25" i="16"/>
  <c r="T25" i="16" s="1"/>
  <c r="C26" i="16"/>
  <c r="M26" i="16" s="1"/>
  <c r="C27" i="16"/>
  <c r="T27" i="16" s="1"/>
  <c r="C28" i="16"/>
  <c r="M28" i="16" s="1"/>
  <c r="C29" i="16"/>
  <c r="T29" i="16" s="1"/>
  <c r="C30" i="16"/>
  <c r="M30" i="16" s="1"/>
  <c r="C31" i="16"/>
  <c r="O31" i="16" s="1"/>
  <c r="C32" i="16"/>
  <c r="O32" i="16" s="1"/>
  <c r="C33" i="16"/>
  <c r="T33" i="16" s="1"/>
  <c r="C34" i="16"/>
  <c r="M34" i="16" s="1"/>
  <c r="C35" i="16"/>
  <c r="T35" i="16" s="1"/>
  <c r="C36" i="16"/>
  <c r="T36" i="16" s="1"/>
  <c r="C37" i="16"/>
  <c r="T37" i="16" s="1"/>
  <c r="C38" i="16"/>
  <c r="C39" i="16"/>
  <c r="I39" i="16" s="1"/>
  <c r="C40" i="16"/>
  <c r="K40" i="16" s="1"/>
  <c r="C41" i="16"/>
  <c r="T41" i="16" s="1"/>
  <c r="C42" i="16"/>
  <c r="M42" i="16" s="1"/>
  <c r="C43" i="16"/>
  <c r="T43" i="16" s="1"/>
  <c r="C44" i="16"/>
  <c r="M44" i="16" s="1"/>
  <c r="AB6" i="16"/>
  <c r="AB7" i="16"/>
  <c r="AB8" i="16"/>
  <c r="AB9" i="16"/>
  <c r="AB10" i="16"/>
  <c r="AB11" i="16"/>
  <c r="AB12" i="16"/>
  <c r="AB13" i="16"/>
  <c r="AB14" i="16"/>
  <c r="AB15" i="16"/>
  <c r="AB16" i="16"/>
  <c r="AB17" i="16"/>
  <c r="AB18" i="16"/>
  <c r="AB19" i="16"/>
  <c r="AB20" i="16"/>
  <c r="AB21" i="16"/>
  <c r="AB22" i="16"/>
  <c r="AB23" i="16"/>
  <c r="AB24" i="16"/>
  <c r="AB25" i="16"/>
  <c r="AB26" i="16"/>
  <c r="AB27" i="16"/>
  <c r="AB28" i="16"/>
  <c r="AB29" i="16"/>
  <c r="AB30" i="16"/>
  <c r="AB31" i="16"/>
  <c r="AB32" i="16"/>
  <c r="AB33" i="16"/>
  <c r="AB34" i="16"/>
  <c r="AB35" i="16"/>
  <c r="AB36" i="16"/>
  <c r="AB37" i="16"/>
  <c r="AB38" i="16"/>
  <c r="AB39" i="16"/>
  <c r="AB40" i="16"/>
  <c r="AB41" i="16"/>
  <c r="AB42" i="16"/>
  <c r="AB43" i="16"/>
  <c r="AB44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T20" i="16"/>
  <c r="T22" i="16"/>
  <c r="T28" i="16"/>
  <c r="T30" i="16"/>
  <c r="T38" i="16"/>
  <c r="R21" i="16"/>
  <c r="R22" i="16"/>
  <c r="R23" i="16"/>
  <c r="R24" i="16"/>
  <c r="R29" i="16"/>
  <c r="R30" i="16"/>
  <c r="R31" i="16"/>
  <c r="R38" i="16"/>
  <c r="R39" i="16"/>
  <c r="R40" i="16"/>
  <c r="O22" i="16"/>
  <c r="O29" i="16"/>
  <c r="O30" i="16"/>
  <c r="O38" i="16"/>
  <c r="M19" i="16"/>
  <c r="M20" i="16"/>
  <c r="M21" i="16"/>
  <c r="M22" i="16"/>
  <c r="M27" i="16"/>
  <c r="M36" i="16"/>
  <c r="M38" i="16"/>
  <c r="K20" i="16"/>
  <c r="K22" i="16"/>
  <c r="K23" i="16"/>
  <c r="K27" i="16"/>
  <c r="K30" i="16"/>
  <c r="K35" i="16"/>
  <c r="K36" i="16"/>
  <c r="K38" i="16"/>
  <c r="K39" i="16"/>
  <c r="K43" i="16"/>
  <c r="I19" i="16"/>
  <c r="I20" i="16"/>
  <c r="I21" i="16"/>
  <c r="I22" i="16"/>
  <c r="I27" i="16"/>
  <c r="I28" i="16"/>
  <c r="I29" i="16"/>
  <c r="I30" i="16"/>
  <c r="I36" i="16"/>
  <c r="I37" i="16"/>
  <c r="I38" i="16"/>
  <c r="I43" i="16"/>
  <c r="AB5" i="16"/>
  <c r="Z5" i="16"/>
  <c r="X5" i="16"/>
  <c r="V5" i="16"/>
  <c r="I40" i="16" l="1"/>
  <c r="T39" i="16"/>
  <c r="I23" i="16"/>
  <c r="M39" i="16"/>
  <c r="K31" i="16"/>
  <c r="I31" i="16"/>
  <c r="O23" i="16"/>
  <c r="O36" i="16"/>
  <c r="O28" i="16"/>
  <c r="K28" i="16"/>
  <c r="M31" i="16"/>
  <c r="O39" i="16"/>
  <c r="T31" i="16"/>
  <c r="M23" i="16"/>
  <c r="T44" i="16"/>
  <c r="I44" i="16"/>
  <c r="K44" i="16"/>
  <c r="O44" i="16"/>
  <c r="I24" i="16"/>
  <c r="K24" i="16"/>
  <c r="I32" i="16"/>
  <c r="T24" i="16"/>
  <c r="T40" i="16"/>
  <c r="M40" i="16"/>
  <c r="M24" i="16"/>
  <c r="M43" i="16"/>
  <c r="O40" i="16"/>
  <c r="I41" i="16"/>
  <c r="M41" i="16"/>
  <c r="M32" i="16"/>
  <c r="M29" i="16"/>
  <c r="M37" i="16"/>
  <c r="O37" i="16"/>
  <c r="K32" i="16"/>
  <c r="T32" i="16"/>
  <c r="I35" i="16"/>
  <c r="I25" i="16"/>
  <c r="K19" i="16"/>
  <c r="M35" i="16"/>
  <c r="M25" i="16"/>
  <c r="O21" i="16"/>
  <c r="I33" i="16"/>
  <c r="M33" i="16"/>
  <c r="I42" i="16"/>
  <c r="I34" i="16"/>
  <c r="I26" i="16"/>
  <c r="K37" i="16"/>
  <c r="K29" i="16"/>
  <c r="K21" i="16"/>
  <c r="O43" i="16"/>
  <c r="O35" i="16"/>
  <c r="O27" i="16"/>
  <c r="O19" i="16"/>
  <c r="O42" i="16"/>
  <c r="O34" i="16"/>
  <c r="O26" i="16"/>
  <c r="O41" i="16"/>
  <c r="O33" i="16"/>
  <c r="O25" i="16"/>
  <c r="K34" i="16"/>
  <c r="T42" i="16"/>
  <c r="T34" i="16"/>
  <c r="T26" i="16"/>
  <c r="K42" i="16"/>
  <c r="K26" i="16"/>
  <c r="K41" i="16"/>
  <c r="K33" i="16"/>
  <c r="K25" i="16"/>
  <c r="C21" i="1"/>
  <c r="C22" i="1"/>
  <c r="O22" i="1" s="1"/>
  <c r="C23" i="1"/>
  <c r="O23" i="1" s="1"/>
  <c r="C24" i="1"/>
  <c r="O24" i="1" s="1"/>
  <c r="C25" i="1"/>
  <c r="M25" i="1" s="1"/>
  <c r="C26" i="1"/>
  <c r="T26" i="1" s="1"/>
  <c r="C27" i="1"/>
  <c r="K27" i="1" s="1"/>
  <c r="C28" i="1"/>
  <c r="O28" i="1" s="1"/>
  <c r="C29" i="1"/>
  <c r="C30" i="1"/>
  <c r="M30" i="1" s="1"/>
  <c r="C31" i="1"/>
  <c r="T31" i="1" s="1"/>
  <c r="C32" i="1"/>
  <c r="T32" i="1" s="1"/>
  <c r="C33" i="1"/>
  <c r="M33" i="1" s="1"/>
  <c r="C34" i="1"/>
  <c r="T34" i="1" s="1"/>
  <c r="C35" i="1"/>
  <c r="T35" i="1" s="1"/>
  <c r="C36" i="1"/>
  <c r="O36" i="1" s="1"/>
  <c r="C37" i="1"/>
  <c r="C38" i="1"/>
  <c r="K38" i="1" s="1"/>
  <c r="C39" i="1"/>
  <c r="T39" i="1" s="1"/>
  <c r="C40" i="1"/>
  <c r="O40" i="1" s="1"/>
  <c r="C41" i="1"/>
  <c r="M41" i="1" s="1"/>
  <c r="C42" i="1"/>
  <c r="M42" i="1" s="1"/>
  <c r="C43" i="1"/>
  <c r="M43" i="1" s="1"/>
  <c r="C44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T21" i="1"/>
  <c r="T22" i="1"/>
  <c r="T29" i="1"/>
  <c r="T37" i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5" i="1"/>
  <c r="O21" i="1"/>
  <c r="O29" i="1"/>
  <c r="O37" i="1"/>
  <c r="M21" i="1"/>
  <c r="M29" i="1"/>
  <c r="M37" i="1"/>
  <c r="K21" i="1"/>
  <c r="K29" i="1"/>
  <c r="K35" i="1"/>
  <c r="K37" i="1"/>
  <c r="I21" i="1"/>
  <c r="I26" i="1"/>
  <c r="I27" i="1"/>
  <c r="I29" i="1"/>
  <c r="I34" i="1"/>
  <c r="I37" i="1"/>
  <c r="C19" i="1"/>
  <c r="M19" i="1" s="1"/>
  <c r="C20" i="1"/>
  <c r="O20" i="1" s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AB5" i="1"/>
  <c r="Z5" i="1"/>
  <c r="X5" i="1"/>
  <c r="V5" i="1"/>
  <c r="C5" i="1"/>
  <c r="K5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O38" i="1" l="1"/>
  <c r="K34" i="1"/>
  <c r="T23" i="1"/>
  <c r="M22" i="1"/>
  <c r="K23" i="1"/>
  <c r="I39" i="1"/>
  <c r="I23" i="1"/>
  <c r="I38" i="1"/>
  <c r="I22" i="1"/>
  <c r="M39" i="1"/>
  <c r="I31" i="1"/>
  <c r="M23" i="1"/>
  <c r="I25" i="1"/>
  <c r="O33" i="1"/>
  <c r="O31" i="1"/>
  <c r="T24" i="1"/>
  <c r="K31" i="1"/>
  <c r="O35" i="1"/>
  <c r="I35" i="1"/>
  <c r="K30" i="1"/>
  <c r="I30" i="1"/>
  <c r="K39" i="1"/>
  <c r="K22" i="1"/>
  <c r="O43" i="1"/>
  <c r="I43" i="1"/>
  <c r="O39" i="1"/>
  <c r="T30" i="1"/>
  <c r="O30" i="1"/>
  <c r="M38" i="1"/>
  <c r="K26" i="1"/>
  <c r="T38" i="1"/>
  <c r="M34" i="1"/>
  <c r="K25" i="1"/>
  <c r="O34" i="1"/>
  <c r="T43" i="1"/>
  <c r="M35" i="1"/>
  <c r="T27" i="1"/>
  <c r="O5" i="1"/>
  <c r="O42" i="1"/>
  <c r="T42" i="1"/>
  <c r="K43" i="1"/>
  <c r="I42" i="1"/>
  <c r="K42" i="1"/>
  <c r="M27" i="1"/>
  <c r="O27" i="1"/>
  <c r="M26" i="1"/>
  <c r="O26" i="1"/>
  <c r="I40" i="1"/>
  <c r="T5" i="1"/>
  <c r="K32" i="1"/>
  <c r="M24" i="1"/>
  <c r="T40" i="1"/>
  <c r="K40" i="1"/>
  <c r="M32" i="1"/>
  <c r="I24" i="1"/>
  <c r="I32" i="1"/>
  <c r="M40" i="1"/>
  <c r="O32" i="1"/>
  <c r="O44" i="1"/>
  <c r="I44" i="1"/>
  <c r="K24" i="1"/>
  <c r="M31" i="1"/>
  <c r="T25" i="1"/>
  <c r="K33" i="1"/>
  <c r="T33" i="1"/>
  <c r="K41" i="1"/>
  <c r="O25" i="1"/>
  <c r="T41" i="1"/>
  <c r="O41" i="1"/>
  <c r="I41" i="1"/>
  <c r="I33" i="1"/>
  <c r="T44" i="1"/>
  <c r="T36" i="1"/>
  <c r="T28" i="1"/>
  <c r="I36" i="1"/>
  <c r="I28" i="1"/>
  <c r="K44" i="1"/>
  <c r="K36" i="1"/>
  <c r="K28" i="1"/>
  <c r="M44" i="1"/>
  <c r="M36" i="1"/>
  <c r="M28" i="1"/>
  <c r="M20" i="1"/>
  <c r="K20" i="1"/>
  <c r="K19" i="1"/>
  <c r="I19" i="1"/>
  <c r="O19" i="1"/>
  <c r="T20" i="1"/>
  <c r="T19" i="1"/>
  <c r="I20" i="1"/>
  <c r="I5" i="1"/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Q5" i="16"/>
  <c r="R5" i="16" s="1"/>
  <c r="R5" i="1"/>
  <c r="Q18" i="16"/>
  <c r="R18" i="16" s="1"/>
  <c r="Q17" i="16"/>
  <c r="R17" i="16" s="1"/>
  <c r="Q16" i="16"/>
  <c r="R16" i="16" s="1"/>
  <c r="Q15" i="16"/>
  <c r="R15" i="16" s="1"/>
  <c r="Q14" i="16"/>
  <c r="R14" i="16" s="1"/>
  <c r="Q13" i="16"/>
  <c r="R13" i="16" s="1"/>
  <c r="Q12" i="16"/>
  <c r="R12" i="16" s="1"/>
  <c r="Q11" i="16"/>
  <c r="R11" i="16" s="1"/>
  <c r="Q10" i="16"/>
  <c r="R10" i="16" s="1"/>
  <c r="Q9" i="16"/>
  <c r="R9" i="16" s="1"/>
  <c r="Q8" i="16"/>
  <c r="R8" i="16" s="1"/>
  <c r="Q7" i="16"/>
  <c r="R7" i="16" s="1"/>
  <c r="Q6" i="16"/>
  <c r="R6" i="16" s="1"/>
  <c r="K13" i="16" l="1"/>
  <c r="I13" i="16"/>
  <c r="T13" i="16"/>
  <c r="M13" i="16"/>
  <c r="O13" i="16"/>
  <c r="M6" i="16"/>
  <c r="K6" i="16"/>
  <c r="I6" i="16"/>
  <c r="O6" i="16"/>
  <c r="T6" i="16"/>
  <c r="O11" i="16"/>
  <c r="T11" i="16"/>
  <c r="I11" i="16"/>
  <c r="M11" i="16"/>
  <c r="K11" i="16"/>
  <c r="T17" i="16"/>
  <c r="M17" i="16"/>
  <c r="I17" i="16"/>
  <c r="K17" i="16"/>
  <c r="O17" i="16"/>
  <c r="T9" i="16"/>
  <c r="I9" i="16"/>
  <c r="K9" i="16"/>
  <c r="O9" i="16"/>
  <c r="M9" i="16"/>
  <c r="O14" i="16"/>
  <c r="T14" i="16"/>
  <c r="I14" i="16"/>
  <c r="K14" i="16"/>
  <c r="M14" i="16"/>
  <c r="T18" i="16"/>
  <c r="M18" i="16"/>
  <c r="I18" i="16"/>
  <c r="O18" i="16"/>
  <c r="K18" i="16"/>
  <c r="T8" i="16"/>
  <c r="O8" i="16"/>
  <c r="M8" i="16"/>
  <c r="K8" i="16"/>
  <c r="I8" i="16"/>
  <c r="O12" i="16"/>
  <c r="T12" i="16"/>
  <c r="M12" i="16"/>
  <c r="I12" i="16"/>
  <c r="K12" i="16"/>
  <c r="T10" i="16"/>
  <c r="I10" i="16"/>
  <c r="M10" i="16"/>
  <c r="O10" i="16"/>
  <c r="K10" i="16"/>
  <c r="T16" i="16"/>
  <c r="I16" i="16"/>
  <c r="O16" i="16"/>
  <c r="K16" i="16"/>
  <c r="M16" i="16"/>
  <c r="O15" i="16"/>
  <c r="K15" i="16"/>
  <c r="T15" i="16"/>
  <c r="M15" i="16"/>
  <c r="I15" i="16"/>
  <c r="O7" i="16"/>
  <c r="M7" i="16"/>
  <c r="K7" i="16"/>
  <c r="T7" i="16"/>
  <c r="I7" i="16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E4" i="12" l="1"/>
  <c r="F4" i="12"/>
  <c r="G4" i="12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6"/>
  <c r="M5" i="16" l="1"/>
  <c r="I5" i="16"/>
  <c r="K5" i="16"/>
  <c r="T5" i="16"/>
  <c r="T9" i="1"/>
  <c r="K9" i="1"/>
  <c r="I9" i="1"/>
  <c r="O9" i="1"/>
  <c r="M9" i="1"/>
  <c r="T10" i="1"/>
  <c r="K10" i="1"/>
  <c r="I10" i="1"/>
  <c r="O10" i="1"/>
  <c r="M10" i="1"/>
  <c r="I11" i="1"/>
  <c r="O11" i="1"/>
  <c r="T11" i="1"/>
  <c r="K11" i="1"/>
  <c r="M11" i="1"/>
  <c r="T18" i="1"/>
  <c r="K18" i="1"/>
  <c r="O18" i="1"/>
  <c r="M18" i="1"/>
  <c r="I18" i="1"/>
  <c r="O12" i="1"/>
  <c r="M12" i="1"/>
  <c r="I12" i="1"/>
  <c r="T12" i="1"/>
  <c r="K12" i="1"/>
  <c r="I17" i="1"/>
  <c r="T17" i="1"/>
  <c r="K17" i="1"/>
  <c r="M17" i="1"/>
  <c r="O17" i="1"/>
  <c r="I13" i="1"/>
  <c r="K13" i="1"/>
  <c r="O13" i="1"/>
  <c r="T13" i="1"/>
  <c r="M13" i="1"/>
  <c r="K6" i="1"/>
  <c r="I6" i="1"/>
  <c r="M6" i="1"/>
  <c r="O6" i="1"/>
  <c r="T6" i="1"/>
  <c r="M7" i="1"/>
  <c r="K7" i="1"/>
  <c r="I7" i="1"/>
  <c r="O7" i="1"/>
  <c r="T7" i="1"/>
  <c r="M15" i="1"/>
  <c r="O15" i="1"/>
  <c r="T15" i="1"/>
  <c r="I15" i="1"/>
  <c r="K15" i="1"/>
  <c r="I14" i="1"/>
  <c r="T14" i="1"/>
  <c r="M14" i="1"/>
  <c r="O14" i="1"/>
  <c r="K14" i="1"/>
  <c r="O8" i="1"/>
  <c r="K8" i="1"/>
  <c r="M8" i="1"/>
  <c r="T8" i="1"/>
  <c r="I8" i="1"/>
  <c r="T16" i="1"/>
  <c r="M16" i="1"/>
  <c r="I16" i="1"/>
  <c r="K16" i="1"/>
  <c r="O16" i="1"/>
  <c r="M5" i="1"/>
  <c r="H4" i="12" l="1"/>
  <c r="O5" i="16" l="1"/>
</calcChain>
</file>

<file path=xl/sharedStrings.xml><?xml version="1.0" encoding="utf-8"?>
<sst xmlns="http://schemas.openxmlformats.org/spreadsheetml/2006/main" count="62" uniqueCount="42">
  <si>
    <t>VÝSLEDKY MOTORICKÉHO TESTOVÁNÍ</t>
  </si>
  <si>
    <t>věk</t>
  </si>
  <si>
    <t>nar.</t>
  </si>
  <si>
    <t>Jméno</t>
  </si>
  <si>
    <t>level</t>
  </si>
  <si>
    <t>Level</t>
  </si>
  <si>
    <t>Shuttle</t>
  </si>
  <si>
    <t>Distance</t>
  </si>
  <si>
    <t>Shuttle time</t>
  </si>
  <si>
    <t>Total time [s]</t>
  </si>
  <si>
    <t>BEEP TEST CHART</t>
  </si>
  <si>
    <t>jméno</t>
  </si>
  <si>
    <t>shuttle</t>
  </si>
  <si>
    <t>score</t>
  </si>
  <si>
    <t>PŘESAH [cm]</t>
  </si>
  <si>
    <t>ODHOD SED [cm]</t>
  </si>
  <si>
    <t>SKOK [cm]</t>
  </si>
  <si>
    <t>VÝŠKA KOP [cm]</t>
  </si>
  <si>
    <t>LEH-SED [x/min]</t>
  </si>
  <si>
    <t>CUKI [s]</t>
  </si>
  <si>
    <t>P-GERI[s]</t>
  </si>
  <si>
    <t>L-GERI[s]</t>
  </si>
  <si>
    <t>ODHOD STOJ [cm]</t>
  </si>
  <si>
    <t>výška [cm]</t>
  </si>
  <si>
    <t>váha [kg]</t>
  </si>
  <si>
    <t>odhad VO2max</t>
  </si>
  <si>
    <t>čas</t>
  </si>
  <si>
    <t>Datum testu:</t>
  </si>
  <si>
    <t>disciplína</t>
  </si>
  <si>
    <t xml:space="preserve">Místo: </t>
  </si>
  <si>
    <t>P KOTNÍK [cm]</t>
  </si>
  <si>
    <t>L KOTNÍK [cm]</t>
  </si>
  <si>
    <t>T TEST [s)</t>
  </si>
  <si>
    <t>T TEST [s]</t>
  </si>
  <si>
    <t>vzdálenost [m]</t>
  </si>
  <si>
    <t>BEEP TEST</t>
  </si>
  <si>
    <t>JAN NOVÁK</t>
  </si>
  <si>
    <t>Do tabulky stačí zadat naměřená data a ve žlutých polích se vypočítají známky dle aktuálních norem.</t>
  </si>
  <si>
    <r>
      <t xml:space="preserve">Povinný údaj </t>
    </r>
    <r>
      <rPr>
        <b/>
        <sz val="11"/>
        <color theme="1"/>
        <rFont val="Calibri"/>
        <family val="2"/>
        <charset val="238"/>
        <scheme val="minor"/>
      </rPr>
      <t>DATUM TESTU</t>
    </r>
    <r>
      <rPr>
        <sz val="11"/>
        <color theme="1"/>
        <rFont val="Calibri"/>
        <family val="2"/>
        <charset val="238"/>
        <scheme val="minor"/>
      </rPr>
      <t xml:space="preserve"> - bez něj tabulka nebude fungovat, nepřepočítá se věk</t>
    </r>
  </si>
  <si>
    <r>
      <t xml:space="preserve">Povinný údaj </t>
    </r>
    <r>
      <rPr>
        <b/>
        <sz val="11"/>
        <color theme="1"/>
        <rFont val="Calibri"/>
        <family val="2"/>
        <charset val="238"/>
        <scheme val="minor"/>
      </rPr>
      <t>NAR</t>
    </r>
    <r>
      <rPr>
        <sz val="11"/>
        <color theme="1"/>
        <rFont val="Calibri"/>
        <family val="2"/>
        <charset val="238"/>
        <scheme val="minor"/>
      </rPr>
      <t>. - zadej datum narození a tabulka přepočítá aktuální věk</t>
    </r>
  </si>
  <si>
    <r>
      <t xml:space="preserve">Povinný údaj </t>
    </r>
    <r>
      <rPr>
        <b/>
        <sz val="11"/>
        <color theme="1"/>
        <rFont val="Calibri"/>
        <family val="2"/>
        <charset val="238"/>
        <scheme val="minor"/>
      </rPr>
      <t xml:space="preserve">DISCIPLÍNA </t>
    </r>
    <r>
      <rPr>
        <sz val="11"/>
        <color theme="1"/>
        <rFont val="Calibri"/>
        <family val="2"/>
        <charset val="238"/>
        <scheme val="minor"/>
      </rPr>
      <t xml:space="preserve">- zadej kata, kumite, nebo obojí - pomůže to k přesnějším normám do budoucna. </t>
    </r>
  </si>
  <si>
    <t xml:space="preserve">u měření flexibility kotníku zatím neexistují žádné normy, bez známky.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</si>
</sst>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/yy;@"/>
    <numFmt numFmtId="166" formatCode="h:mm:ss;@"/>
  </numFmts>
  <fonts count="12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Protection="1"/>
    <xf numFmtId="165" fontId="9" fillId="3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14" fontId="5" fillId="2" borderId="0" xfId="0" applyNumberFormat="1" applyFont="1" applyFill="1" applyAlignment="1" applyProtection="1">
      <alignment horizontal="left" vertical="top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top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" fillId="0" borderId="9" xfId="0" applyNumberFormat="1" applyFont="1" applyFill="1" applyBorder="1" applyAlignment="1" applyProtection="1">
      <alignment horizontal="left" vertical="top"/>
      <protection locked="0"/>
    </xf>
    <xf numFmtId="14" fontId="5" fillId="0" borderId="9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30">
    <dxf>
      <font>
        <color theme="0" tint="-0.14996795556505021"/>
      </font>
    </dxf>
    <dxf>
      <font>
        <color auto="1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auto="1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3</xdr:row>
      <xdr:rowOff>152401</xdr:rowOff>
    </xdr:from>
    <xdr:to>
      <xdr:col>18</xdr:col>
      <xdr:colOff>225614</xdr:colOff>
      <xdr:row>14</xdr:row>
      <xdr:rowOff>121921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F584C3B-27FE-4DD1-AB89-BFEFD0363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701041"/>
          <a:ext cx="10939334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</xdr:colOff>
      <xdr:row>0</xdr:row>
      <xdr:rowOff>33131</xdr:rowOff>
    </xdr:from>
    <xdr:to>
      <xdr:col>2</xdr:col>
      <xdr:colOff>188551</xdr:colOff>
      <xdr:row>2</xdr:row>
      <xdr:rowOff>135543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5BD055A5-3AD8-4D90-BEBE-FC3697D4D2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33131"/>
          <a:ext cx="665629" cy="6656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179293</xdr:colOff>
      <xdr:row>0</xdr:row>
      <xdr:rowOff>62753</xdr:rowOff>
    </xdr:from>
    <xdr:to>
      <xdr:col>2</xdr:col>
      <xdr:colOff>140218</xdr:colOff>
      <xdr:row>2</xdr:row>
      <xdr:rowOff>163606</xdr:rowOff>
    </xdr:to>
    <xdr:pic>
      <xdr:nvPicPr>
        <xdr:cNvPr id="4" name="Picture 33">
          <a:extLst>
            <a:ext uri="{FF2B5EF4-FFF2-40B4-BE49-F238E27FC236}">
              <a16:creationId xmlns:a16="http://schemas.microsoft.com/office/drawing/2014/main" id="{373DFB18-CDF4-436F-B597-F34A48A93C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62753"/>
          <a:ext cx="665629" cy="6656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</xdr:col>
      <xdr:colOff>410836</xdr:colOff>
      <xdr:row>1</xdr:row>
      <xdr:rowOff>199250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AD25E47F-7C58-4353-85EB-8212866742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669916" cy="664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P20"/>
  <sheetViews>
    <sheetView showGridLines="0" workbookViewId="0">
      <selection activeCell="D28" sqref="D27:D28"/>
    </sheetView>
  </sheetViews>
  <sheetFormatPr defaultRowHeight="15" x14ac:dyDescent="0.25"/>
  <sheetData>
    <row r="17" spans="2:16" x14ac:dyDescent="0.25">
      <c r="B17" t="s">
        <v>37</v>
      </c>
      <c r="P17" t="s">
        <v>41</v>
      </c>
    </row>
    <row r="18" spans="2:16" x14ac:dyDescent="0.25">
      <c r="B18" t="s">
        <v>38</v>
      </c>
    </row>
    <row r="19" spans="2:16" x14ac:dyDescent="0.25">
      <c r="B19" t="s">
        <v>39</v>
      </c>
    </row>
    <row r="20" spans="2:16" x14ac:dyDescent="0.25">
      <c r="B20" t="s">
        <v>40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tabSelected="1" zoomScale="115" zoomScaleNormal="115" workbookViewId="0">
      <pane ySplit="4" topLeftCell="A5" activePane="bottomLeft" state="frozen"/>
      <selection pane="bottomLeft" activeCell="AF5" sqref="AF5"/>
    </sheetView>
  </sheetViews>
  <sheetFormatPr defaultColWidth="8.85546875" defaultRowHeight="15" x14ac:dyDescent="0.25"/>
  <cols>
    <col min="1" max="1" width="3" style="2" bestFit="1" customWidth="1"/>
    <col min="2" max="2" width="7.28515625" style="2" bestFit="1" customWidth="1"/>
    <col min="3" max="3" width="4.7109375" style="2" bestFit="1" customWidth="1"/>
    <col min="4" max="4" width="6" style="2" bestFit="1" customWidth="1"/>
    <col min="5" max="6" width="6.28515625" style="2" customWidth="1"/>
    <col min="7" max="7" width="12.5703125" style="2" customWidth="1"/>
    <col min="8" max="8" width="5.85546875" style="2" customWidth="1"/>
    <col min="9" max="9" width="2.7109375" style="2" customWidth="1"/>
    <col min="10" max="10" width="6.5703125" style="2" bestFit="1" customWidth="1"/>
    <col min="11" max="11" width="2.7109375" style="2" customWidth="1"/>
    <col min="12" max="12" width="5.85546875" style="2" customWidth="1"/>
    <col min="13" max="13" width="2.7109375" style="2" customWidth="1"/>
    <col min="14" max="14" width="5.85546875" style="2" customWidth="1"/>
    <col min="15" max="15" width="2.7109375" style="2" customWidth="1"/>
    <col min="16" max="16" width="5.85546875" style="2" customWidth="1"/>
    <col min="17" max="17" width="3.85546875" style="2" hidden="1" customWidth="1"/>
    <col min="18" max="18" width="2.7109375" style="2" customWidth="1"/>
    <col min="19" max="19" width="5.85546875" style="2" customWidth="1"/>
    <col min="20" max="20" width="2.7109375" style="2" customWidth="1"/>
    <col min="21" max="21" width="5.85546875" style="2" customWidth="1"/>
    <col min="22" max="22" width="2.7109375" style="2" customWidth="1"/>
    <col min="23" max="23" width="5.85546875" style="2" customWidth="1"/>
    <col min="24" max="24" width="2.7109375" style="2" customWidth="1"/>
    <col min="25" max="25" width="5.85546875" style="2" customWidth="1"/>
    <col min="26" max="26" width="2.7109375" style="2" customWidth="1"/>
    <col min="27" max="27" width="5.85546875" style="2" customWidth="1"/>
    <col min="28" max="28" width="2.7109375" style="2" customWidth="1"/>
    <col min="29" max="30" width="6.5703125" style="2" bestFit="1" customWidth="1"/>
    <col min="31" max="16384" width="8.85546875" style="2"/>
  </cols>
  <sheetData>
    <row r="1" spans="1:30" ht="28.5" x14ac:dyDescent="0.45">
      <c r="G1" s="27" t="s">
        <v>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0" ht="15.75" x14ac:dyDescent="0.25">
      <c r="E2" s="24" t="s">
        <v>27</v>
      </c>
      <c r="F2" s="25"/>
      <c r="G2" s="33"/>
      <c r="J2" s="26" t="s">
        <v>29</v>
      </c>
      <c r="K2" s="30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21"/>
      <c r="Y2" s="21"/>
      <c r="Z2" s="21"/>
      <c r="AA2" s="21"/>
      <c r="AB2" s="21"/>
    </row>
    <row r="3" spans="1:30" ht="15.75" x14ac:dyDescent="0.25"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0" ht="39.75" customHeight="1" x14ac:dyDescent="0.25">
      <c r="A4" s="31"/>
      <c r="B4" s="17" t="s">
        <v>28</v>
      </c>
      <c r="C4" s="17" t="s">
        <v>1</v>
      </c>
      <c r="D4" s="17" t="s">
        <v>2</v>
      </c>
      <c r="E4" s="17" t="s">
        <v>23</v>
      </c>
      <c r="F4" s="17" t="s">
        <v>24</v>
      </c>
      <c r="G4" s="18" t="s">
        <v>3</v>
      </c>
      <c r="H4" s="51" t="s">
        <v>14</v>
      </c>
      <c r="I4" s="51"/>
      <c r="J4" s="51" t="s">
        <v>22</v>
      </c>
      <c r="K4" s="51"/>
      <c r="L4" s="51" t="s">
        <v>15</v>
      </c>
      <c r="M4" s="51"/>
      <c r="N4" s="51" t="s">
        <v>16</v>
      </c>
      <c r="O4" s="51"/>
      <c r="P4" s="51" t="s">
        <v>17</v>
      </c>
      <c r="Q4" s="51"/>
      <c r="R4" s="51"/>
      <c r="S4" s="51" t="s">
        <v>18</v>
      </c>
      <c r="T4" s="51"/>
      <c r="U4" s="51" t="s">
        <v>32</v>
      </c>
      <c r="V4" s="51"/>
      <c r="W4" s="51" t="s">
        <v>19</v>
      </c>
      <c r="X4" s="51"/>
      <c r="Y4" s="51" t="s">
        <v>20</v>
      </c>
      <c r="Z4" s="51"/>
      <c r="AA4" s="51" t="s">
        <v>21</v>
      </c>
      <c r="AB4" s="51"/>
      <c r="AC4" s="29" t="s">
        <v>30</v>
      </c>
      <c r="AD4" s="29" t="s">
        <v>31</v>
      </c>
    </row>
    <row r="5" spans="1:30" ht="27" customHeight="1" x14ac:dyDescent="0.25">
      <c r="A5" s="32">
        <v>1</v>
      </c>
      <c r="B5" s="8"/>
      <c r="C5" s="19">
        <f t="shared" ref="C5:C44" si="0">YEARFRAC($G$2,D5)</f>
        <v>0</v>
      </c>
      <c r="D5" s="8"/>
      <c r="E5" s="15"/>
      <c r="F5" s="16"/>
      <c r="G5" s="12"/>
      <c r="H5" s="13"/>
      <c r="I5" s="11" t="b">
        <f>+IF(AND($C5&lt;14,C5&gt;10),LOOKUP(H5,{0;1;7;11;16;20},{"N";5;4;3;2;1}),+IF(AND($C5&lt;16,$C5&gt;13.9),LOOKUP(H5,{0;0.1;7;12;17;22},{"N";5;4;3;2;1}),+IF(AND($C5&lt;18,$C5&gt;15.9),LOOKUP(H5,{0;0.1;7;12;18;23},{"N";5;4;3;2;1}),+IF(AND($C5&lt;50,$C5&gt;17.9),LOOKUP(H5,{0;1;6;12;18;23},{"N";5;4;3;2;1})))))</f>
        <v>0</v>
      </c>
      <c r="J5" s="13"/>
      <c r="K5" s="11" t="b">
        <f>+IF(AND($C5&lt;14,$C5&gt;10),LOOKUP(J5,{0;1;330;450;590;710},{"N";5;4;3;2;1}),+IF(AND($C5&lt;16,$C5&gt;13.9),LOOKUP(J5,{0;0.1;440;640;860;1070},{"N";5;4;3;2;1}),+IF(AND($C5&lt;18,$C5&gt;15.9),LOOKUP(J5,{0;0.1;630;850;1070;1280},{"N";5;4;3;2;1}),+IF(AND($C5&lt;50,$C5&gt;17.9),LOOKUP(J5,{0;1;580;910;1270;1600},{"N";5;4;3;2;1})))))</f>
        <v>0</v>
      </c>
      <c r="L5" s="13"/>
      <c r="M5" s="11" t="b">
        <f>+IF(AND($C5&lt;16,$C5&gt;13.9),LOOKUP(L5,{0;1;407;490;574;657},{"N";5;4;3;2;1}),+IF(AND($C5&lt;18,$C5&gt;15.9),LOOKUP(L5,{0;1;550;603;657;710},{"N";5;4;3;2;1}),+IF(AND($C5&lt;50,$C5&gt;17.9),LOOKUP(L5,{0;1;562;629;696;763},{"N";5;4;3;2;1}))))</f>
        <v>0</v>
      </c>
      <c r="N5" s="13"/>
      <c r="O5" s="11" t="b">
        <f>+IF(AND($C5&lt;14,$C5&gt;10),LOOKUP(N5,{0;1;140;173;206;229},{"N";5;4;3;2;1}),+IF(AND($C5&lt;15,$C5&gt;13.9),LOOKUP(N5,{0;0.1;148;184;220;245},{"N";5;4;3;2;1}),+IF(AND($C5&lt;16,$C5&gt;14.9),LOOKUP(N5,{0;0.1;166;199;233;257},{"N";5;4;3;2;1}),+IF(AND($C5&lt;17,$C5&gt;15.9),LOOKUP(N5,{0;1;176;208;240;263},{"N";5;4;3;2;1}),+IF(AND($C5&lt;18,$C5&gt;16.9),LOOKUP(N5,{0;1;181;212;244;266},{"N";5;4;3;2;1}),+IF(AND($C5&lt;20,$C5&gt;17.9),LOOKUP(N5,{0;1;183;214;246;268},{"N";5;4;3;2;1}),+IF(AND($C5&lt;99,$C5&gt;20),LOOKUP(N5,{0;1;188;212;236;261},{"N";5;4;3;2;1}))))))))</f>
        <v>0</v>
      </c>
      <c r="P5" s="13"/>
      <c r="Q5" s="23" t="e">
        <f>P5/E5</f>
        <v>#DIV/0!</v>
      </c>
      <c r="R5" s="11" t="e">
        <f>LOOKUP(Q5,{0;0.1;0.97;1.06;1.08;1.15},{"N";5;4;3;2;1})</f>
        <v>#DIV/0!</v>
      </c>
      <c r="S5" s="13"/>
      <c r="T5" s="11" t="b">
        <f>+IF(AND($C5&lt;14,$C5&gt;10),LOOKUP(S5,{0;1;19;34;48;59},{"N";5;4;3;2;1}),+IF(AND($C5&lt;15,$C5&gt;13.9),LOOKUP(S5,{0;0.1;21;35;49;59},{"N";5;4;3;2;1}),+IF(AND($C5&lt;16,$C5&gt;14.9),LOOKUP(S5,{0;0.1;25;38;51;61},{"N";5;4;3;2;1}),+IF(AND($C5&lt;17,$C5&gt;15.9),LOOKUP(S5,{0;1;27;40;53;62},{"N";5;4;3;2;1}),+IF(AND($C5&lt;18,$C5&gt;16.9),LOOKUP(S5,{0;1;29;41;53;62},{"N";5;4;3;2;1}),+IF(AND($C5&lt;20,$C5&gt;17.9),LOOKUP(S5,{0;1;30;41;53;62},{"N";5;4;3;2;1}),+IF(AND($C5&lt;99,$C5&gt;20),LOOKUP(S5,{0;1;29;37;45;54},{"N";5;4;3;2;1}))))))))</f>
        <v>0</v>
      </c>
      <c r="U5" s="10"/>
      <c r="V5" s="11" t="e">
        <f>LOOKUP(U5,{0.1;9.5;10.5;11.5;12.5;20},{1;2;3;4;5;"N"})</f>
        <v>#N/A</v>
      </c>
      <c r="W5" s="10"/>
      <c r="X5" s="11" t="e">
        <f>LOOKUP(W5,{0.1;8.71;10.41;11.51;16.1;20},{1;2;3;4;5;"N"})</f>
        <v>#N/A</v>
      </c>
      <c r="Y5" s="10"/>
      <c r="Z5" s="11" t="e">
        <f>LOOKUP(Y5,{0.1;17.21;19.31;20.11;23.51;28},{1;2;3;4;5;"N"})</f>
        <v>#N/A</v>
      </c>
      <c r="AA5" s="10"/>
      <c r="AB5" s="11" t="e">
        <f>LOOKUP(AA5,{0.1;17.21;19.31;20.11;23.51;28},{1;2;3;4;5;"N"})</f>
        <v>#N/A</v>
      </c>
      <c r="AC5" s="13"/>
      <c r="AD5" s="13"/>
    </row>
    <row r="6" spans="1:30" ht="27" customHeight="1" x14ac:dyDescent="0.25">
      <c r="A6" s="32">
        <v>2</v>
      </c>
      <c r="B6" s="8"/>
      <c r="C6" s="19">
        <f t="shared" si="0"/>
        <v>0</v>
      </c>
      <c r="D6" s="8"/>
      <c r="E6" s="15"/>
      <c r="F6" s="16"/>
      <c r="G6" s="12"/>
      <c r="H6" s="13"/>
      <c r="I6" s="11" t="b">
        <f>+IF(AND($C6&lt;14,C6&gt;10),LOOKUP(H6,{0;1;7;11;16;20},{"N";5;4;3;2;1}),+IF(AND($C6&lt;16,$C6&gt;13.9),LOOKUP(H6,{0;0.1;7;12;17;22},{"N";5;4;3;2;1}),+IF(AND($C6&lt;18,$C6&gt;15.9),LOOKUP(H6,{0;0.1;7;12;18;23},{"N";5;4;3;2;1}),+IF(AND($C6&lt;50,$C6&gt;17.9),LOOKUP(H6,{0;1;6;12;18;23},{"N";5;4;3;2;1})))))</f>
        <v>0</v>
      </c>
      <c r="J6" s="13"/>
      <c r="K6" s="11" t="b">
        <f>+IF(AND($C6&lt;14,$C6&gt;10),LOOKUP(J6,{0;1;330;450;590;710},{"N";5;4;3;2;1}),+IF(AND($C6&lt;16,$C6&gt;13.9),LOOKUP(J6,{0;0.1;440;640;860;1070},{"N";5;4;3;2;1}),+IF(AND($C6&lt;18,$C6&gt;15.9),LOOKUP(J6,{0;0.1;630;850;1070;1280},{"N";5;4;3;2;1}),+IF(AND($C6&lt;50,$C6&gt;17.9),LOOKUP(J6,{0;1;580;910;1270;1600},{"N";5;4;3;2;1})))))</f>
        <v>0</v>
      </c>
      <c r="L6" s="13"/>
      <c r="M6" s="11" t="b">
        <f>+IF(AND($C6&lt;16,$C6&gt;13.9),LOOKUP(L6,{0;1;407;490;574;657},{"N";5;4;3;2;1}),+IF(AND($C6&lt;18,$C6&gt;15.9),LOOKUP(L6,{0;1;550;603;657;710},{"N";5;4;3;2;1}),+IF(AND($C6&lt;50,$C6&gt;17.9),LOOKUP(L6,{0;1;562;629;696;763},{"N";5;4;3;2;1}))))</f>
        <v>0</v>
      </c>
      <c r="N6" s="13"/>
      <c r="O6" s="11" t="b">
        <f>+IF(AND($C6&lt;14,$C6&gt;10),LOOKUP(N6,{0;1;140;173;206;229},{"N";5;4;3;2;1}),+IF(AND($C6&lt;15,$C6&gt;13.9),LOOKUP(N6,{0;0.1;148;184;220;245},{"N";5;4;3;2;1}),+IF(AND($C6&lt;16,$C6&gt;14.9),LOOKUP(N6,{0;0.1;166;199;233;257},{"N";5;4;3;2;1}),+IF(AND($C6&lt;17,$C6&gt;15.9),LOOKUP(N6,{0;1;176;208;240;263},{"N";5;4;3;2;1}),+IF(AND($C6&lt;18,$C6&gt;16.9),LOOKUP(N6,{0;1;181;212;244;266},{"N";5;4;3;2;1}),+IF(AND($C6&lt;20,$C6&gt;17.9),LOOKUP(N6,{0;1;183;214;246;268},{"N";5;4;3;2;1}),+IF(AND($C6&lt;99,$C6&gt;20),LOOKUP(N6,{0;1;188;212;236;261},{"N";5;4;3;2;1}))))))))</f>
        <v>0</v>
      </c>
      <c r="P6" s="13"/>
      <c r="Q6" s="23" t="e">
        <f t="shared" ref="Q6:Q44" si="1">P6/E6</f>
        <v>#DIV/0!</v>
      </c>
      <c r="R6" s="11" t="e">
        <f>LOOKUP(Q6,{0;0.1;0.97;1.06;1.08;1.15},{"N";5;4;3;2;1})</f>
        <v>#DIV/0!</v>
      </c>
      <c r="S6" s="13"/>
      <c r="T6" s="11" t="b">
        <f>+IF(AND($C6&lt;14,$C6&gt;10),LOOKUP(S6,{0;1;19;34;48;59},{"N";5;4;3;2;1}),+IF(AND($C6&lt;15,$C6&gt;13.9),LOOKUP(S6,{0;0.1;21;35;49;59},{"N";5;4;3;2;1}),+IF(AND($C6&lt;16,$C6&gt;14.9),LOOKUP(S6,{0;0.1;25;38;51;61},{"N";5;4;3;2;1}),+IF(AND($C6&lt;17,$C6&gt;15.9),LOOKUP(S6,{0;1;27;40;53;62},{"N";5;4;3;2;1}),+IF(AND($C6&lt;18,$C6&gt;16.9),LOOKUP(S6,{0;1;29;41;53;62},{"N";5;4;3;2;1}),+IF(AND($C6&lt;20,$C6&gt;17.9),LOOKUP(S6,{0;1;30;41;53;62},{"N";5;4;3;2;1}),+IF(AND($C6&lt;99,$C6&gt;20),LOOKUP(S6,{0;1;29;37;45;54},{"N";5;4;3;2;1}))))))))</f>
        <v>0</v>
      </c>
      <c r="U6" s="10"/>
      <c r="V6" s="11" t="e">
        <f>LOOKUP(U6,{0.1;9.5;10.5;11.5;12.5;20},{1;2;3;4;5;"N"})</f>
        <v>#N/A</v>
      </c>
      <c r="W6" s="10"/>
      <c r="X6" s="11" t="e">
        <f>LOOKUP(W6,{0.1;8.71;10.41;11.51;16.1;20},{1;2;3;4;5;"N"})</f>
        <v>#N/A</v>
      </c>
      <c r="Y6" s="10"/>
      <c r="Z6" s="11" t="e">
        <f>LOOKUP(Y6,{0.1;17.21;19.31;20.11;23.51;28},{1;2;3;4;5;"N"})</f>
        <v>#N/A</v>
      </c>
      <c r="AA6" s="10"/>
      <c r="AB6" s="11" t="e">
        <f>LOOKUP(AA6,{0.1;17.21;19.31;20.11;23.51;28},{1;2;3;4;5;"N"})</f>
        <v>#N/A</v>
      </c>
      <c r="AC6" s="13"/>
      <c r="AD6" s="13"/>
    </row>
    <row r="7" spans="1:30" ht="27" customHeight="1" x14ac:dyDescent="0.25">
      <c r="A7" s="32">
        <v>3</v>
      </c>
      <c r="B7" s="8"/>
      <c r="C7" s="19">
        <f t="shared" si="0"/>
        <v>0</v>
      </c>
      <c r="D7" s="8"/>
      <c r="E7" s="15"/>
      <c r="F7" s="16"/>
      <c r="G7" s="12"/>
      <c r="H7" s="13"/>
      <c r="I7" s="11" t="b">
        <f>+IF(AND($C7&lt;14,C7&gt;10),LOOKUP(H7,{0;1;7;11;16;20},{"N";5;4;3;2;1}),+IF(AND($C7&lt;16,$C7&gt;13.9),LOOKUP(H7,{0;0.1;7;12;17;22},{"N";5;4;3;2;1}),+IF(AND($C7&lt;18,$C7&gt;15.9),LOOKUP(H7,{0;0.1;7;12;18;23},{"N";5;4;3;2;1}),+IF(AND($C7&lt;50,$C7&gt;17.9),LOOKUP(H7,{0;1;6;12;18;23},{"N";5;4;3;2;1})))))</f>
        <v>0</v>
      </c>
      <c r="J7" s="13"/>
      <c r="K7" s="11" t="b">
        <f>+IF(AND($C7&lt;14,$C7&gt;10),LOOKUP(J7,{0;1;330;450;590;710},{"N";5;4;3;2;1}),+IF(AND($C7&lt;16,$C7&gt;13.9),LOOKUP(J7,{0;0.1;440;640;860;1070},{"N";5;4;3;2;1}),+IF(AND($C7&lt;18,$C7&gt;15.9),LOOKUP(J7,{0;0.1;630;850;1070;1280},{"N";5;4;3;2;1}),+IF(AND($C7&lt;50,$C7&gt;17.9),LOOKUP(J7,{0;1;580;910;1270;1600},{"N";5;4;3;2;1})))))</f>
        <v>0</v>
      </c>
      <c r="L7" s="13"/>
      <c r="M7" s="11" t="b">
        <f>+IF(AND($C7&lt;16,$C7&gt;13.9),LOOKUP(L7,{0;1;407;490;574;657},{"N";5;4;3;2;1}),+IF(AND($C7&lt;18,$C7&gt;15.9),LOOKUP(L7,{0;1;550;603;657;710},{"N";5;4;3;2;1}),+IF(AND($C7&lt;50,$C7&gt;17.9),LOOKUP(L7,{0;1;562;629;696;763},{"N";5;4;3;2;1}))))</f>
        <v>0</v>
      </c>
      <c r="N7" s="13"/>
      <c r="O7" s="11" t="b">
        <f>+IF(AND($C7&lt;14,$C7&gt;10),LOOKUP(N7,{0;1;140;173;206;229},{"N";5;4;3;2;1}),+IF(AND($C7&lt;15,$C7&gt;13.9),LOOKUP(N7,{0;0.1;148;184;220;245},{"N";5;4;3;2;1}),+IF(AND($C7&lt;16,$C7&gt;14.9),LOOKUP(N7,{0;0.1;166;199;233;257},{"N";5;4;3;2;1}),+IF(AND($C7&lt;17,$C7&gt;15.9),LOOKUP(N7,{0;1;176;208;240;263},{"N";5;4;3;2;1}),+IF(AND($C7&lt;18,$C7&gt;16.9),LOOKUP(N7,{0;1;181;212;244;266},{"N";5;4;3;2;1}),+IF(AND($C7&lt;20,$C7&gt;17.9),LOOKUP(N7,{0;1;183;214;246;268},{"N";5;4;3;2;1}),+IF(AND($C7&lt;99,$C7&gt;20),LOOKUP(N7,{0;1;188;212;236;261},{"N";5;4;3;2;1}))))))))</f>
        <v>0</v>
      </c>
      <c r="P7" s="13"/>
      <c r="Q7" s="23" t="e">
        <f t="shared" si="1"/>
        <v>#DIV/0!</v>
      </c>
      <c r="R7" s="11" t="e">
        <f>LOOKUP(Q7,{0;0.1;0.97;1.06;1.08;1.15},{"N";5;4;3;2;1})</f>
        <v>#DIV/0!</v>
      </c>
      <c r="S7" s="13"/>
      <c r="T7" s="11" t="b">
        <f>+IF(AND($C7&lt;14,$C7&gt;10),LOOKUP(S7,{0;1;19;34;48;59},{"N";5;4;3;2;1}),+IF(AND($C7&lt;15,$C7&gt;13.9),LOOKUP(S7,{0;0.1;21;35;49;59},{"N";5;4;3;2;1}),+IF(AND($C7&lt;16,$C7&gt;14.9),LOOKUP(S7,{0;0.1;25;38;51;61},{"N";5;4;3;2;1}),+IF(AND($C7&lt;17,$C7&gt;15.9),LOOKUP(S7,{0;1;27;40;53;62},{"N";5;4;3;2;1}),+IF(AND($C7&lt;18,$C7&gt;16.9),LOOKUP(S7,{0;1;29;41;53;62},{"N";5;4;3;2;1}),+IF(AND($C7&lt;20,$C7&gt;17.9),LOOKUP(S7,{0;1;30;41;53;62},{"N";5;4;3;2;1}),+IF(AND($C7&lt;99,$C7&gt;20),LOOKUP(S7,{0;1;29;37;45;54},{"N";5;4;3;2;1}))))))))</f>
        <v>0</v>
      </c>
      <c r="U7" s="10"/>
      <c r="V7" s="11" t="e">
        <f>LOOKUP(U7,{0.1;9.5;10.5;11.5;12.5;20},{1;2;3;4;5;"N"})</f>
        <v>#N/A</v>
      </c>
      <c r="W7" s="10"/>
      <c r="X7" s="11" t="e">
        <f>LOOKUP(W7,{0.1;8.71;10.41;11.51;16.1;20},{1;2;3;4;5;"N"})</f>
        <v>#N/A</v>
      </c>
      <c r="Y7" s="10"/>
      <c r="Z7" s="11" t="e">
        <f>LOOKUP(Y7,{0.1;17.21;19.31;20.11;23.51;28},{1;2;3;4;5;"N"})</f>
        <v>#N/A</v>
      </c>
      <c r="AA7" s="10"/>
      <c r="AB7" s="11" t="e">
        <f>LOOKUP(AA7,{0.1;17.21;19.31;20.11;23.51;28},{1;2;3;4;5;"N"})</f>
        <v>#N/A</v>
      </c>
      <c r="AC7" s="13"/>
      <c r="AD7" s="13"/>
    </row>
    <row r="8" spans="1:30" ht="27" customHeight="1" x14ac:dyDescent="0.25">
      <c r="A8" s="32">
        <v>4</v>
      </c>
      <c r="B8" s="8"/>
      <c r="C8" s="19">
        <f t="shared" si="0"/>
        <v>0</v>
      </c>
      <c r="D8" s="8"/>
      <c r="E8" s="15"/>
      <c r="F8" s="16"/>
      <c r="G8" s="12"/>
      <c r="H8" s="13"/>
      <c r="I8" s="11" t="b">
        <f>+IF(AND($C8&lt;14,C8&gt;10),LOOKUP(H8,{0;1;7;11;16;20},{"N";5;4;3;2;1}),+IF(AND($C8&lt;16,$C8&gt;13.9),LOOKUP(H8,{0;0.1;7;12;17;22},{"N";5;4;3;2;1}),+IF(AND($C8&lt;18,$C8&gt;15.9),LOOKUP(H8,{0;0.1;7;12;18;23},{"N";5;4;3;2;1}),+IF(AND($C8&lt;50,$C8&gt;17.9),LOOKUP(H8,{0;1;6;12;18;23},{"N";5;4;3;2;1})))))</f>
        <v>0</v>
      </c>
      <c r="J8" s="13"/>
      <c r="K8" s="11" t="b">
        <f>+IF(AND($C8&lt;14,$C8&gt;10),LOOKUP(J8,{0;1;330;450;590;710},{"N";5;4;3;2;1}),+IF(AND($C8&lt;16,$C8&gt;13.9),LOOKUP(J8,{0;0.1;440;640;860;1070},{"N";5;4;3;2;1}),+IF(AND($C8&lt;18,$C8&gt;15.9),LOOKUP(J8,{0;0.1;630;850;1070;1280},{"N";5;4;3;2;1}),+IF(AND($C8&lt;50,$C8&gt;17.9),LOOKUP(J8,{0;1;580;910;1270;1600},{"N";5;4;3;2;1})))))</f>
        <v>0</v>
      </c>
      <c r="L8" s="13"/>
      <c r="M8" s="11" t="b">
        <f>+IF(AND($C8&lt;16,$C8&gt;13.9),LOOKUP(L8,{0;1;407;490;574;657},{"N";5;4;3;2;1}),+IF(AND($C8&lt;18,$C8&gt;15.9),LOOKUP(L8,{0;1;550;603;657;710},{"N";5;4;3;2;1}),+IF(AND($C8&lt;50,$C8&gt;17.9),LOOKUP(L8,{0;1;562;629;696;763},{"N";5;4;3;2;1}))))</f>
        <v>0</v>
      </c>
      <c r="N8" s="13"/>
      <c r="O8" s="11" t="b">
        <f>+IF(AND($C8&lt;14,$C8&gt;10),LOOKUP(N8,{0;1;140;173;206;229},{"N";5;4;3;2;1}),+IF(AND($C8&lt;15,$C8&gt;13.9),LOOKUP(N8,{0;0.1;148;184;220;245},{"N";5;4;3;2;1}),+IF(AND($C8&lt;16,$C8&gt;14.9),LOOKUP(N8,{0;0.1;166;199;233;257},{"N";5;4;3;2;1}),+IF(AND($C8&lt;17,$C8&gt;15.9),LOOKUP(N8,{0;1;176;208;240;263},{"N";5;4;3;2;1}),+IF(AND($C8&lt;18,$C8&gt;16.9),LOOKUP(N8,{0;1;181;212;244;266},{"N";5;4;3;2;1}),+IF(AND($C8&lt;20,$C8&gt;17.9),LOOKUP(N8,{0;1;183;214;246;268},{"N";5;4;3;2;1}),+IF(AND($C8&lt;99,$C8&gt;20),LOOKUP(N8,{0;1;188;212;236;261},{"N";5;4;3;2;1}))))))))</f>
        <v>0</v>
      </c>
      <c r="P8" s="13"/>
      <c r="Q8" s="23" t="e">
        <f t="shared" si="1"/>
        <v>#DIV/0!</v>
      </c>
      <c r="R8" s="11" t="e">
        <f>LOOKUP(Q8,{0;0.1;0.97;1.06;1.08;1.15},{"N";5;4;3;2;1})</f>
        <v>#DIV/0!</v>
      </c>
      <c r="S8" s="13"/>
      <c r="T8" s="11" t="b">
        <f>+IF(AND($C8&lt;14,$C8&gt;10),LOOKUP(S8,{0;1;19;34;48;59},{"N";5;4;3;2;1}),+IF(AND($C8&lt;15,$C8&gt;13.9),LOOKUP(S8,{0;0.1;21;35;49;59},{"N";5;4;3;2;1}),+IF(AND($C8&lt;16,$C8&gt;14.9),LOOKUP(S8,{0;0.1;25;38;51;61},{"N";5;4;3;2;1}),+IF(AND($C8&lt;17,$C8&gt;15.9),LOOKUP(S8,{0;1;27;40;53;62},{"N";5;4;3;2;1}),+IF(AND($C8&lt;18,$C8&gt;16.9),LOOKUP(S8,{0;1;29;41;53;62},{"N";5;4;3;2;1}),+IF(AND($C8&lt;20,$C8&gt;17.9),LOOKUP(S8,{0;1;30;41;53;62},{"N";5;4;3;2;1}),+IF(AND($C8&lt;99,$C8&gt;20),LOOKUP(S8,{0;1;29;37;45;54},{"N";5;4;3;2;1}))))))))</f>
        <v>0</v>
      </c>
      <c r="U8" s="10"/>
      <c r="V8" s="11" t="e">
        <f>LOOKUP(U8,{0.1;9.5;10.5;11.5;12.5;20},{1;2;3;4;5;"N"})</f>
        <v>#N/A</v>
      </c>
      <c r="W8" s="10"/>
      <c r="X8" s="11" t="e">
        <f>LOOKUP(W8,{0.1;8.71;10.41;11.51;16.1;20},{1;2;3;4;5;"N"})</f>
        <v>#N/A</v>
      </c>
      <c r="Y8" s="10"/>
      <c r="Z8" s="11" t="e">
        <f>LOOKUP(Y8,{0.1;17.21;19.31;20.11;23.51;28},{1;2;3;4;5;"N"})</f>
        <v>#N/A</v>
      </c>
      <c r="AA8" s="10"/>
      <c r="AB8" s="11" t="e">
        <f>LOOKUP(AA8,{0.1;17.21;19.31;20.11;23.51;28},{1;2;3;4;5;"N"})</f>
        <v>#N/A</v>
      </c>
      <c r="AC8" s="13"/>
      <c r="AD8" s="13"/>
    </row>
    <row r="9" spans="1:30" ht="27" customHeight="1" x14ac:dyDescent="0.25">
      <c r="A9" s="32">
        <v>5</v>
      </c>
      <c r="B9" s="8"/>
      <c r="C9" s="19">
        <f t="shared" si="0"/>
        <v>0</v>
      </c>
      <c r="D9" s="8"/>
      <c r="E9" s="15"/>
      <c r="F9" s="16"/>
      <c r="G9" s="12"/>
      <c r="H9" s="13"/>
      <c r="I9" s="11" t="b">
        <f>+IF(AND($C9&lt;14,C9&gt;10),LOOKUP(H9,{0;1;7;11;16;20},{"N";5;4;3;2;1}),+IF(AND($C9&lt;16,$C9&gt;13.9),LOOKUP(H9,{0;0.1;7;12;17;22},{"N";5;4;3;2;1}),+IF(AND($C9&lt;18,$C9&gt;15.9),LOOKUP(H9,{0;0.1;7;12;18;23},{"N";5;4;3;2;1}),+IF(AND($C9&lt;50,$C9&gt;17.9),LOOKUP(H9,{0;1;6;12;18;23},{"N";5;4;3;2;1})))))</f>
        <v>0</v>
      </c>
      <c r="J9" s="13"/>
      <c r="K9" s="11" t="b">
        <f>+IF(AND($C9&lt;14,$C9&gt;10),LOOKUP(J9,{0;1;330;450;590;710},{"N";5;4;3;2;1}),+IF(AND($C9&lt;16,$C9&gt;13.9),LOOKUP(J9,{0;0.1;440;640;860;1070},{"N";5;4;3;2;1}),+IF(AND($C9&lt;18,$C9&gt;15.9),LOOKUP(J9,{0;0.1;630;850;1070;1280},{"N";5;4;3;2;1}),+IF(AND($C9&lt;50,$C9&gt;17.9),LOOKUP(J9,{0;1;580;910;1270;1600},{"N";5;4;3;2;1})))))</f>
        <v>0</v>
      </c>
      <c r="L9" s="13"/>
      <c r="M9" s="11" t="b">
        <f>+IF(AND($C9&lt;16,$C9&gt;13.9),LOOKUP(L9,{0;1;407;490;574;657},{"N";5;4;3;2;1}),+IF(AND($C9&lt;18,$C9&gt;15.9),LOOKUP(L9,{0;1;550;603;657;710},{"N";5;4;3;2;1}),+IF(AND($C9&lt;50,$C9&gt;17.9),LOOKUP(L9,{0;1;562;629;696;763},{"N";5;4;3;2;1}))))</f>
        <v>0</v>
      </c>
      <c r="N9" s="13"/>
      <c r="O9" s="11" t="b">
        <f>+IF(AND($C9&lt;14,$C9&gt;10),LOOKUP(N9,{0;1;140;173;206;229},{"N";5;4;3;2;1}),+IF(AND($C9&lt;15,$C9&gt;13.9),LOOKUP(N9,{0;0.1;148;184;220;245},{"N";5;4;3;2;1}),+IF(AND($C9&lt;16,$C9&gt;14.9),LOOKUP(N9,{0;0.1;166;199;233;257},{"N";5;4;3;2;1}),+IF(AND($C9&lt;17,$C9&gt;15.9),LOOKUP(N9,{0;1;176;208;240;263},{"N";5;4;3;2;1}),+IF(AND($C9&lt;18,$C9&gt;16.9),LOOKUP(N9,{0;1;181;212;244;266},{"N";5;4;3;2;1}),+IF(AND($C9&lt;20,$C9&gt;17.9),LOOKUP(N9,{0;1;183;214;246;268},{"N";5;4;3;2;1}),+IF(AND($C9&lt;99,$C9&gt;20),LOOKUP(N9,{0;1;188;212;236;261},{"N";5;4;3;2;1}))))))))</f>
        <v>0</v>
      </c>
      <c r="P9" s="13"/>
      <c r="Q9" s="23" t="e">
        <f t="shared" si="1"/>
        <v>#DIV/0!</v>
      </c>
      <c r="R9" s="11" t="e">
        <f>LOOKUP(Q9,{0;0.1;0.97;1.06;1.08;1.15},{"N";5;4;3;2;1})</f>
        <v>#DIV/0!</v>
      </c>
      <c r="S9" s="13"/>
      <c r="T9" s="11" t="b">
        <f>+IF(AND($C9&lt;14,$C9&gt;10),LOOKUP(S9,{0;1;19;34;48;59},{"N";5;4;3;2;1}),+IF(AND($C9&lt;15,$C9&gt;13.9),LOOKUP(S9,{0;0.1;21;35;49;59},{"N";5;4;3;2;1}),+IF(AND($C9&lt;16,$C9&gt;14.9),LOOKUP(S9,{0;0.1;25;38;51;61},{"N";5;4;3;2;1}),+IF(AND($C9&lt;17,$C9&gt;15.9),LOOKUP(S9,{0;1;27;40;53;62},{"N";5;4;3;2;1}),+IF(AND($C9&lt;18,$C9&gt;16.9),LOOKUP(S9,{0;1;29;41;53;62},{"N";5;4;3;2;1}),+IF(AND($C9&lt;20,$C9&gt;17.9),LOOKUP(S9,{0;1;30;41;53;62},{"N";5;4;3;2;1}),+IF(AND($C9&lt;99,$C9&gt;20),LOOKUP(S9,{0;1;29;37;45;54},{"N";5;4;3;2;1}))))))))</f>
        <v>0</v>
      </c>
      <c r="U9" s="10"/>
      <c r="V9" s="11" t="e">
        <f>LOOKUP(U9,{0.1;9.5;10.5;11.5;12.5;20},{1;2;3;4;5;"N"})</f>
        <v>#N/A</v>
      </c>
      <c r="W9" s="10"/>
      <c r="X9" s="11" t="e">
        <f>LOOKUP(W9,{0.1;8.71;10.41;11.51;16.1;20},{1;2;3;4;5;"N"})</f>
        <v>#N/A</v>
      </c>
      <c r="Y9" s="10"/>
      <c r="Z9" s="11" t="e">
        <f>LOOKUP(Y9,{0.1;17.21;19.31;20.11;23.51;28},{1;2;3;4;5;"N"})</f>
        <v>#N/A</v>
      </c>
      <c r="AA9" s="10"/>
      <c r="AB9" s="11" t="e">
        <f>LOOKUP(AA9,{0.1;17.21;19.31;20.11;23.51;28},{1;2;3;4;5;"N"})</f>
        <v>#N/A</v>
      </c>
      <c r="AC9" s="13"/>
      <c r="AD9" s="13"/>
    </row>
    <row r="10" spans="1:30" ht="27" customHeight="1" x14ac:dyDescent="0.25">
      <c r="A10" s="32">
        <v>6</v>
      </c>
      <c r="B10" s="8"/>
      <c r="C10" s="19">
        <f t="shared" si="0"/>
        <v>0</v>
      </c>
      <c r="D10" s="8"/>
      <c r="E10" s="15"/>
      <c r="F10" s="16"/>
      <c r="G10" s="12"/>
      <c r="H10" s="13"/>
      <c r="I10" s="11" t="b">
        <f>+IF(AND($C10&lt;14,C10&gt;10),LOOKUP(H10,{0;1;7;11;16;20},{"N";5;4;3;2;1}),+IF(AND($C10&lt;16,$C10&gt;13.9),LOOKUP(H10,{0;0.1;7;12;17;22},{"N";5;4;3;2;1}),+IF(AND($C10&lt;18,$C10&gt;15.9),LOOKUP(H10,{0;0.1;7;12;18;23},{"N";5;4;3;2;1}),+IF(AND($C10&lt;50,$C10&gt;17.9),LOOKUP(H10,{0;1;6;12;18;23},{"N";5;4;3;2;1})))))</f>
        <v>0</v>
      </c>
      <c r="J10" s="13"/>
      <c r="K10" s="11" t="b">
        <f>+IF(AND($C10&lt;14,$C10&gt;10),LOOKUP(J10,{0;1;330;450;590;710},{"N";5;4;3;2;1}),+IF(AND($C10&lt;16,$C10&gt;13.9),LOOKUP(J10,{0;0.1;440;640;860;1070},{"N";5;4;3;2;1}),+IF(AND($C10&lt;18,$C10&gt;15.9),LOOKUP(J10,{0;0.1;630;850;1070;1280},{"N";5;4;3;2;1}),+IF(AND($C10&lt;50,$C10&gt;17.9),LOOKUP(J10,{0;1;580;910;1270;1600},{"N";5;4;3;2;1})))))</f>
        <v>0</v>
      </c>
      <c r="L10" s="13"/>
      <c r="M10" s="11" t="b">
        <f>+IF(AND($C10&lt;16,$C10&gt;13.9),LOOKUP(L10,{0;1;407;490;574;657},{"N";5;4;3;2;1}),+IF(AND($C10&lt;18,$C10&gt;15.9),LOOKUP(L10,{0;1;550;603;657;710},{"N";5;4;3;2;1}),+IF(AND($C10&lt;50,$C10&gt;17.9),LOOKUP(L10,{0;1;562;629;696;763},{"N";5;4;3;2;1}))))</f>
        <v>0</v>
      </c>
      <c r="N10" s="13"/>
      <c r="O10" s="11" t="b">
        <f>+IF(AND($C10&lt;14,$C10&gt;10),LOOKUP(N10,{0;1;140;173;206;229},{"N";5;4;3;2;1}),+IF(AND($C10&lt;15,$C10&gt;13.9),LOOKUP(N10,{0;0.1;148;184;220;245},{"N";5;4;3;2;1}),+IF(AND($C10&lt;16,$C10&gt;14.9),LOOKUP(N10,{0;0.1;166;199;233;257},{"N";5;4;3;2;1}),+IF(AND($C10&lt;17,$C10&gt;15.9),LOOKUP(N10,{0;1;176;208;240;263},{"N";5;4;3;2;1}),+IF(AND($C10&lt;18,$C10&gt;16.9),LOOKUP(N10,{0;1;181;212;244;266},{"N";5;4;3;2;1}),+IF(AND($C10&lt;20,$C10&gt;17.9),LOOKUP(N10,{0;1;183;214;246;268},{"N";5;4;3;2;1}),+IF(AND($C10&lt;99,$C10&gt;20),LOOKUP(N10,{0;1;188;212;236;261},{"N";5;4;3;2;1}))))))))</f>
        <v>0</v>
      </c>
      <c r="P10" s="13"/>
      <c r="Q10" s="23" t="e">
        <f t="shared" si="1"/>
        <v>#DIV/0!</v>
      </c>
      <c r="R10" s="11" t="e">
        <f>LOOKUP(Q10,{0;0.1;0.97;1.06;1.08;1.15},{"N";5;4;3;2;1})</f>
        <v>#DIV/0!</v>
      </c>
      <c r="S10" s="13"/>
      <c r="T10" s="11" t="b">
        <f>+IF(AND($C10&lt;14,$C10&gt;10),LOOKUP(S10,{0;1;19;34;48;59},{"N";5;4;3;2;1}),+IF(AND($C10&lt;15,$C10&gt;13.9),LOOKUP(S10,{0;0.1;21;35;49;59},{"N";5;4;3;2;1}),+IF(AND($C10&lt;16,$C10&gt;14.9),LOOKUP(S10,{0;0.1;25;38;51;61},{"N";5;4;3;2;1}),+IF(AND($C10&lt;17,$C10&gt;15.9),LOOKUP(S10,{0;1;27;40;53;62},{"N";5;4;3;2;1}),+IF(AND($C10&lt;18,$C10&gt;16.9),LOOKUP(S10,{0;1;29;41;53;62},{"N";5;4;3;2;1}),+IF(AND($C10&lt;20,$C10&gt;17.9),LOOKUP(S10,{0;1;30;41;53;62},{"N";5;4;3;2;1}),+IF(AND($C10&lt;99,$C10&gt;20),LOOKUP(S10,{0;1;29;37;45;54},{"N";5;4;3;2;1}))))))))</f>
        <v>0</v>
      </c>
      <c r="U10" s="10"/>
      <c r="V10" s="11" t="e">
        <f>LOOKUP(U10,{0.1;9.5;10.5;11.5;12.5;20},{1;2;3;4;5;"N"})</f>
        <v>#N/A</v>
      </c>
      <c r="W10" s="10"/>
      <c r="X10" s="11" t="e">
        <f>LOOKUP(W10,{0.1;8.71;10.41;11.51;16.1;20},{1;2;3;4;5;"N"})</f>
        <v>#N/A</v>
      </c>
      <c r="Y10" s="10"/>
      <c r="Z10" s="11" t="e">
        <f>LOOKUP(Y10,{0.1;17.21;19.31;20.11;23.51;28},{1;2;3;4;5;"N"})</f>
        <v>#N/A</v>
      </c>
      <c r="AA10" s="10"/>
      <c r="AB10" s="11" t="e">
        <f>LOOKUP(AA10,{0.1;17.21;19.31;20.11;23.51;28},{1;2;3;4;5;"N"})</f>
        <v>#N/A</v>
      </c>
      <c r="AC10" s="13"/>
      <c r="AD10" s="13"/>
    </row>
    <row r="11" spans="1:30" ht="27" customHeight="1" x14ac:dyDescent="0.25">
      <c r="A11" s="32">
        <v>7</v>
      </c>
      <c r="B11" s="8"/>
      <c r="C11" s="19">
        <f t="shared" si="0"/>
        <v>0</v>
      </c>
      <c r="D11" s="8"/>
      <c r="E11" s="15"/>
      <c r="F11" s="16"/>
      <c r="G11" s="12"/>
      <c r="H11" s="13"/>
      <c r="I11" s="11" t="b">
        <f>+IF(AND($C11&lt;14,C11&gt;10),LOOKUP(H11,{0;1;7;11;16;20},{"N";5;4;3;2;1}),+IF(AND($C11&lt;16,$C11&gt;13.9),LOOKUP(H11,{0;0.1;7;12;17;22},{"N";5;4;3;2;1}),+IF(AND($C11&lt;18,$C11&gt;15.9),LOOKUP(H11,{0;0.1;7;12;18;23},{"N";5;4;3;2;1}),+IF(AND($C11&lt;50,$C11&gt;17.9),LOOKUP(H11,{0;1;6;12;18;23},{"N";5;4;3;2;1})))))</f>
        <v>0</v>
      </c>
      <c r="J11" s="13"/>
      <c r="K11" s="11" t="b">
        <f>+IF(AND($C11&lt;14,$C11&gt;10),LOOKUP(J11,{0;1;330;450;590;710},{"N";5;4;3;2;1}),+IF(AND($C11&lt;16,$C11&gt;13.9),LOOKUP(J11,{0;0.1;440;640;860;1070},{"N";5;4;3;2;1}),+IF(AND($C11&lt;18,$C11&gt;15.9),LOOKUP(J11,{0;0.1;630;850;1070;1280},{"N";5;4;3;2;1}),+IF(AND($C11&lt;50,$C11&gt;17.9),LOOKUP(J11,{0;1;580;910;1270;1600},{"N";5;4;3;2;1})))))</f>
        <v>0</v>
      </c>
      <c r="L11" s="13"/>
      <c r="M11" s="11" t="b">
        <f>+IF(AND($C11&lt;16,$C11&gt;13.9),LOOKUP(L11,{0;1;407;490;574;657},{"N";5;4;3;2;1}),+IF(AND($C11&lt;18,$C11&gt;15.9),LOOKUP(L11,{0;1;550;603;657;710},{"N";5;4;3;2;1}),+IF(AND($C11&lt;50,$C11&gt;17.9),LOOKUP(L11,{0;1;562;629;696;763},{"N";5;4;3;2;1}))))</f>
        <v>0</v>
      </c>
      <c r="N11" s="13"/>
      <c r="O11" s="11" t="b">
        <f>+IF(AND($C11&lt;14,$C11&gt;10),LOOKUP(N11,{0;1;140;173;206;229},{"N";5;4;3;2;1}),+IF(AND($C11&lt;15,$C11&gt;13.9),LOOKUP(N11,{0;0.1;148;184;220;245},{"N";5;4;3;2;1}),+IF(AND($C11&lt;16,$C11&gt;14.9),LOOKUP(N11,{0;0.1;166;199;233;257},{"N";5;4;3;2;1}),+IF(AND($C11&lt;17,$C11&gt;15.9),LOOKUP(N11,{0;1;176;208;240;263},{"N";5;4;3;2;1}),+IF(AND($C11&lt;18,$C11&gt;16.9),LOOKUP(N11,{0;1;181;212;244;266},{"N";5;4;3;2;1}),+IF(AND($C11&lt;20,$C11&gt;17.9),LOOKUP(N11,{0;1;183;214;246;268},{"N";5;4;3;2;1}),+IF(AND($C11&lt;99,$C11&gt;20),LOOKUP(N11,{0;1;188;212;236;261},{"N";5;4;3;2;1}))))))))</f>
        <v>0</v>
      </c>
      <c r="P11" s="13"/>
      <c r="Q11" s="23" t="e">
        <f t="shared" si="1"/>
        <v>#DIV/0!</v>
      </c>
      <c r="R11" s="11" t="e">
        <f>LOOKUP(Q11,{0;0.1;0.97;1.06;1.08;1.15},{"N";5;4;3;2;1})</f>
        <v>#DIV/0!</v>
      </c>
      <c r="S11" s="13"/>
      <c r="T11" s="11" t="b">
        <f>+IF(AND($C11&lt;14,$C11&gt;10),LOOKUP(S11,{0;1;19;34;48;59},{"N";5;4;3;2;1}),+IF(AND($C11&lt;15,$C11&gt;13.9),LOOKUP(S11,{0;0.1;21;35;49;59},{"N";5;4;3;2;1}),+IF(AND($C11&lt;16,$C11&gt;14.9),LOOKUP(S11,{0;0.1;25;38;51;61},{"N";5;4;3;2;1}),+IF(AND($C11&lt;17,$C11&gt;15.9),LOOKUP(S11,{0;1;27;40;53;62},{"N";5;4;3;2;1}),+IF(AND($C11&lt;18,$C11&gt;16.9),LOOKUP(S11,{0;1;29;41;53;62},{"N";5;4;3;2;1}),+IF(AND($C11&lt;20,$C11&gt;17.9),LOOKUP(S11,{0;1;30;41;53;62},{"N";5;4;3;2;1}),+IF(AND($C11&lt;99,$C11&gt;20),LOOKUP(S11,{0;1;29;37;45;54},{"N";5;4;3;2;1}))))))))</f>
        <v>0</v>
      </c>
      <c r="U11" s="10"/>
      <c r="V11" s="11" t="e">
        <f>LOOKUP(U11,{0.1;9.5;10.5;11.5;12.5;20},{1;2;3;4;5;"N"})</f>
        <v>#N/A</v>
      </c>
      <c r="W11" s="10"/>
      <c r="X11" s="11" t="e">
        <f>LOOKUP(W11,{0.1;8.71;10.41;11.51;16.1;20},{1;2;3;4;5;"N"})</f>
        <v>#N/A</v>
      </c>
      <c r="Y11" s="10"/>
      <c r="Z11" s="11" t="e">
        <f>LOOKUP(Y11,{0.1;17.21;19.31;20.11;23.51;28},{1;2;3;4;5;"N"})</f>
        <v>#N/A</v>
      </c>
      <c r="AA11" s="10"/>
      <c r="AB11" s="11" t="e">
        <f>LOOKUP(AA11,{0.1;17.21;19.31;20.11;23.51;28},{1;2;3;4;5;"N"})</f>
        <v>#N/A</v>
      </c>
      <c r="AC11" s="13"/>
      <c r="AD11" s="13"/>
    </row>
    <row r="12" spans="1:30" ht="27" customHeight="1" x14ac:dyDescent="0.25">
      <c r="A12" s="32">
        <v>8</v>
      </c>
      <c r="B12" s="8"/>
      <c r="C12" s="19">
        <f t="shared" si="0"/>
        <v>0</v>
      </c>
      <c r="D12" s="8"/>
      <c r="E12" s="15"/>
      <c r="F12" s="16"/>
      <c r="G12" s="12"/>
      <c r="H12" s="13"/>
      <c r="I12" s="11" t="b">
        <f>+IF(AND($C12&lt;14,C12&gt;10),LOOKUP(H12,{0;1;7;11;16;20},{"N";5;4;3;2;1}),+IF(AND($C12&lt;16,$C12&gt;13.9),LOOKUP(H12,{0;0.1;7;12;17;22},{"N";5;4;3;2;1}),+IF(AND($C12&lt;18,$C12&gt;15.9),LOOKUP(H12,{0;0.1;7;12;18;23},{"N";5;4;3;2;1}),+IF(AND($C12&lt;50,$C12&gt;17.9),LOOKUP(H12,{0;1;6;12;18;23},{"N";5;4;3;2;1})))))</f>
        <v>0</v>
      </c>
      <c r="J12" s="13"/>
      <c r="K12" s="11" t="b">
        <f>+IF(AND($C12&lt;14,$C12&gt;10),LOOKUP(J12,{0;1;330;450;590;710},{"N";5;4;3;2;1}),+IF(AND($C12&lt;16,$C12&gt;13.9),LOOKUP(J12,{0;0.1;440;640;860;1070},{"N";5;4;3;2;1}),+IF(AND($C12&lt;18,$C12&gt;15.9),LOOKUP(J12,{0;0.1;630;850;1070;1280},{"N";5;4;3;2;1}),+IF(AND($C12&lt;50,$C12&gt;17.9),LOOKUP(J12,{0;1;580;910;1270;1600},{"N";5;4;3;2;1})))))</f>
        <v>0</v>
      </c>
      <c r="L12" s="13"/>
      <c r="M12" s="11" t="b">
        <f>+IF(AND($C12&lt;16,$C12&gt;13.9),LOOKUP(L12,{0;1;407;490;574;657},{"N";5;4;3;2;1}),+IF(AND($C12&lt;18,$C12&gt;15.9),LOOKUP(L12,{0;1;550;603;657;710},{"N";5;4;3;2;1}),+IF(AND($C12&lt;50,$C12&gt;17.9),LOOKUP(L12,{0;1;562;629;696;763},{"N";5;4;3;2;1}))))</f>
        <v>0</v>
      </c>
      <c r="N12" s="13"/>
      <c r="O12" s="11" t="b">
        <f>+IF(AND($C12&lt;14,$C12&gt;10),LOOKUP(N12,{0;1;140;173;206;229},{"N";5;4;3;2;1}),+IF(AND($C12&lt;15,$C12&gt;13.9),LOOKUP(N12,{0;0.1;148;184;220;245},{"N";5;4;3;2;1}),+IF(AND($C12&lt;16,$C12&gt;14.9),LOOKUP(N12,{0;0.1;166;199;233;257},{"N";5;4;3;2;1}),+IF(AND($C12&lt;17,$C12&gt;15.9),LOOKUP(N12,{0;1;176;208;240;263},{"N";5;4;3;2;1}),+IF(AND($C12&lt;18,$C12&gt;16.9),LOOKUP(N12,{0;1;181;212;244;266},{"N";5;4;3;2;1}),+IF(AND($C12&lt;20,$C12&gt;17.9),LOOKUP(N12,{0;1;183;214;246;268},{"N";5;4;3;2;1}),+IF(AND($C12&lt;99,$C12&gt;20),LOOKUP(N12,{0;1;188;212;236;261},{"N";5;4;3;2;1}))))))))</f>
        <v>0</v>
      </c>
      <c r="P12" s="13"/>
      <c r="Q12" s="23" t="e">
        <f t="shared" si="1"/>
        <v>#DIV/0!</v>
      </c>
      <c r="R12" s="11" t="e">
        <f>LOOKUP(Q12,{0;0.1;0.97;1.06;1.08;1.15},{"N";5;4;3;2;1})</f>
        <v>#DIV/0!</v>
      </c>
      <c r="S12" s="13"/>
      <c r="T12" s="11" t="b">
        <f>+IF(AND($C12&lt;14,$C12&gt;10),LOOKUP(S12,{0;1;19;34;48;59},{"N";5;4;3;2;1}),+IF(AND($C12&lt;15,$C12&gt;13.9),LOOKUP(S12,{0;0.1;21;35;49;59},{"N";5;4;3;2;1}),+IF(AND($C12&lt;16,$C12&gt;14.9),LOOKUP(S12,{0;0.1;25;38;51;61},{"N";5;4;3;2;1}),+IF(AND($C12&lt;17,$C12&gt;15.9),LOOKUP(S12,{0;1;27;40;53;62},{"N";5;4;3;2;1}),+IF(AND($C12&lt;18,$C12&gt;16.9),LOOKUP(S12,{0;1;29;41;53;62},{"N";5;4;3;2;1}),+IF(AND($C12&lt;20,$C12&gt;17.9),LOOKUP(S12,{0;1;30;41;53;62},{"N";5;4;3;2;1}),+IF(AND($C12&lt;99,$C12&gt;20),LOOKUP(S12,{0;1;29;37;45;54},{"N";5;4;3;2;1}))))))))</f>
        <v>0</v>
      </c>
      <c r="U12" s="10"/>
      <c r="V12" s="11" t="e">
        <f>LOOKUP(U12,{0.1;9.5;10.5;11.5;12.5;20},{1;2;3;4;5;"N"})</f>
        <v>#N/A</v>
      </c>
      <c r="W12" s="10"/>
      <c r="X12" s="11" t="e">
        <f>LOOKUP(W12,{0.1;8.71;10.41;11.51;16.1;20},{1;2;3;4;5;"N"})</f>
        <v>#N/A</v>
      </c>
      <c r="Y12" s="10"/>
      <c r="Z12" s="11" t="e">
        <f>LOOKUP(Y12,{0.1;17.21;19.31;20.11;23.51;28},{1;2;3;4;5;"N"})</f>
        <v>#N/A</v>
      </c>
      <c r="AA12" s="10"/>
      <c r="AB12" s="11" t="e">
        <f>LOOKUP(AA12,{0.1;17.21;19.31;20.11;23.51;28},{1;2;3;4;5;"N"})</f>
        <v>#N/A</v>
      </c>
      <c r="AC12" s="13"/>
      <c r="AD12" s="13"/>
    </row>
    <row r="13" spans="1:30" ht="27" customHeight="1" x14ac:dyDescent="0.25">
      <c r="A13" s="32">
        <v>9</v>
      </c>
      <c r="B13" s="8"/>
      <c r="C13" s="19">
        <f t="shared" si="0"/>
        <v>0</v>
      </c>
      <c r="D13" s="8"/>
      <c r="E13" s="15"/>
      <c r="F13" s="16"/>
      <c r="G13" s="12"/>
      <c r="H13" s="13"/>
      <c r="I13" s="11" t="b">
        <f>+IF(AND($C13&lt;14,C13&gt;10),LOOKUP(H13,{0;1;7;11;16;20},{"N";5;4;3;2;1}),+IF(AND($C13&lt;16,$C13&gt;13.9),LOOKUP(H13,{0;0.1;7;12;17;22},{"N";5;4;3;2;1}),+IF(AND($C13&lt;18,$C13&gt;15.9),LOOKUP(H13,{0;0.1;7;12;18;23},{"N";5;4;3;2;1}),+IF(AND($C13&lt;50,$C13&gt;17.9),LOOKUP(H13,{0;1;6;12;18;23},{"N";5;4;3;2;1})))))</f>
        <v>0</v>
      </c>
      <c r="J13" s="13"/>
      <c r="K13" s="11" t="b">
        <f>+IF(AND($C13&lt;14,$C13&gt;10),LOOKUP(J13,{0;1;330;450;590;710},{"N";5;4;3;2;1}),+IF(AND($C13&lt;16,$C13&gt;13.9),LOOKUP(J13,{0;0.1;440;640;860;1070},{"N";5;4;3;2;1}),+IF(AND($C13&lt;18,$C13&gt;15.9),LOOKUP(J13,{0;0.1;630;850;1070;1280},{"N";5;4;3;2;1}),+IF(AND($C13&lt;50,$C13&gt;17.9),LOOKUP(J13,{0;1;580;910;1270;1600},{"N";5;4;3;2;1})))))</f>
        <v>0</v>
      </c>
      <c r="L13" s="13"/>
      <c r="M13" s="11" t="b">
        <f>+IF(AND($C13&lt;16,$C13&gt;13.9),LOOKUP(L13,{0;1;407;490;574;657},{"N";5;4;3;2;1}),+IF(AND($C13&lt;18,$C13&gt;15.9),LOOKUP(L13,{0;1;550;603;657;710},{"N";5;4;3;2;1}),+IF(AND($C13&lt;50,$C13&gt;17.9),LOOKUP(L13,{0;1;562;629;696;763},{"N";5;4;3;2;1}))))</f>
        <v>0</v>
      </c>
      <c r="N13" s="13"/>
      <c r="O13" s="11" t="b">
        <f>+IF(AND($C13&lt;14,$C13&gt;10),LOOKUP(N13,{0;1;140;173;206;229},{"N";5;4;3;2;1}),+IF(AND($C13&lt;15,$C13&gt;13.9),LOOKUP(N13,{0;0.1;148;184;220;245},{"N";5;4;3;2;1}),+IF(AND($C13&lt;16,$C13&gt;14.9),LOOKUP(N13,{0;0.1;166;199;233;257},{"N";5;4;3;2;1}),+IF(AND($C13&lt;17,$C13&gt;15.9),LOOKUP(N13,{0;1;176;208;240;263},{"N";5;4;3;2;1}),+IF(AND($C13&lt;18,$C13&gt;16.9),LOOKUP(N13,{0;1;181;212;244;266},{"N";5;4;3;2;1}),+IF(AND($C13&lt;20,$C13&gt;17.9),LOOKUP(N13,{0;1;183;214;246;268},{"N";5;4;3;2;1}),+IF(AND($C13&lt;99,$C13&gt;20),LOOKUP(N13,{0;1;188;212;236;261},{"N";5;4;3;2;1}))))))))</f>
        <v>0</v>
      </c>
      <c r="P13" s="13"/>
      <c r="Q13" s="23" t="e">
        <f t="shared" si="1"/>
        <v>#DIV/0!</v>
      </c>
      <c r="R13" s="11" t="e">
        <f>LOOKUP(Q13,{0;0.1;0.97;1.06;1.08;1.15},{"N";5;4;3;2;1})</f>
        <v>#DIV/0!</v>
      </c>
      <c r="S13" s="13"/>
      <c r="T13" s="11" t="b">
        <f>+IF(AND($C13&lt;14,$C13&gt;10),LOOKUP(S13,{0;1;19;34;48;59},{"N";5;4;3;2;1}),+IF(AND($C13&lt;15,$C13&gt;13.9),LOOKUP(S13,{0;0.1;21;35;49;59},{"N";5;4;3;2;1}),+IF(AND($C13&lt;16,$C13&gt;14.9),LOOKUP(S13,{0;0.1;25;38;51;61},{"N";5;4;3;2;1}),+IF(AND($C13&lt;17,$C13&gt;15.9),LOOKUP(S13,{0;1;27;40;53;62},{"N";5;4;3;2;1}),+IF(AND($C13&lt;18,$C13&gt;16.9),LOOKUP(S13,{0;1;29;41;53;62},{"N";5;4;3;2;1}),+IF(AND($C13&lt;20,$C13&gt;17.9),LOOKUP(S13,{0;1;30;41;53;62},{"N";5;4;3;2;1}),+IF(AND($C13&lt;99,$C13&gt;20),LOOKUP(S13,{0;1;29;37;45;54},{"N";5;4;3;2;1}))))))))</f>
        <v>0</v>
      </c>
      <c r="U13" s="10"/>
      <c r="V13" s="11" t="e">
        <f>LOOKUP(U13,{0.1;9.5;10.5;11.5;12.5;20},{1;2;3;4;5;"N"})</f>
        <v>#N/A</v>
      </c>
      <c r="W13" s="10"/>
      <c r="X13" s="11" t="e">
        <f>LOOKUP(W13,{0.1;8.71;10.41;11.51;16.1;20},{1;2;3;4;5;"N"})</f>
        <v>#N/A</v>
      </c>
      <c r="Y13" s="10"/>
      <c r="Z13" s="11" t="e">
        <f>LOOKUP(Y13,{0.1;17.21;19.31;20.11;23.51;28},{1;2;3;4;5;"N"})</f>
        <v>#N/A</v>
      </c>
      <c r="AA13" s="10"/>
      <c r="AB13" s="11" t="e">
        <f>LOOKUP(AA13,{0.1;17.21;19.31;20.11;23.51;28},{1;2;3;4;5;"N"})</f>
        <v>#N/A</v>
      </c>
      <c r="AC13" s="13"/>
      <c r="AD13" s="13"/>
    </row>
    <row r="14" spans="1:30" ht="27" customHeight="1" x14ac:dyDescent="0.25">
      <c r="A14" s="32">
        <v>10</v>
      </c>
      <c r="B14" s="8"/>
      <c r="C14" s="19">
        <f t="shared" si="0"/>
        <v>0</v>
      </c>
      <c r="D14" s="8"/>
      <c r="E14" s="15"/>
      <c r="F14" s="16"/>
      <c r="G14" s="12"/>
      <c r="H14" s="13"/>
      <c r="I14" s="11" t="b">
        <f>+IF(AND($C14&lt;14,C14&gt;10),LOOKUP(H14,{0;1;7;11;16;20},{"N";5;4;3;2;1}),+IF(AND($C14&lt;16,$C14&gt;13.9),LOOKUP(H14,{0;0.1;7;12;17;22},{"N";5;4;3;2;1}),+IF(AND($C14&lt;18,$C14&gt;15.9),LOOKUP(H14,{0;0.1;7;12;18;23},{"N";5;4;3;2;1}),+IF(AND($C14&lt;50,$C14&gt;17.9),LOOKUP(H14,{0;1;6;12;18;23},{"N";5;4;3;2;1})))))</f>
        <v>0</v>
      </c>
      <c r="J14" s="13"/>
      <c r="K14" s="11" t="b">
        <f>+IF(AND($C14&lt;14,$C14&gt;10),LOOKUP(J14,{0;1;330;450;590;710},{"N";5;4;3;2;1}),+IF(AND($C14&lt;16,$C14&gt;13.9),LOOKUP(J14,{0;0.1;440;640;860;1070},{"N";5;4;3;2;1}),+IF(AND($C14&lt;18,$C14&gt;15.9),LOOKUP(J14,{0;0.1;630;850;1070;1280},{"N";5;4;3;2;1}),+IF(AND($C14&lt;50,$C14&gt;17.9),LOOKUP(J14,{0;1;580;910;1270;1600},{"N";5;4;3;2;1})))))</f>
        <v>0</v>
      </c>
      <c r="L14" s="13"/>
      <c r="M14" s="11" t="b">
        <f>+IF(AND($C14&lt;16,$C14&gt;13.9),LOOKUP(L14,{0;1;407;490;574;657},{"N";5;4;3;2;1}),+IF(AND($C14&lt;18,$C14&gt;15.9),LOOKUP(L14,{0;1;550;603;657;710},{"N";5;4;3;2;1}),+IF(AND($C14&lt;50,$C14&gt;17.9),LOOKUP(L14,{0;1;562;629;696;763},{"N";5;4;3;2;1}))))</f>
        <v>0</v>
      </c>
      <c r="N14" s="13"/>
      <c r="O14" s="11" t="b">
        <f>+IF(AND($C14&lt;14,$C14&gt;10),LOOKUP(N14,{0;1;140;173;206;229},{"N";5;4;3;2;1}),+IF(AND($C14&lt;15,$C14&gt;13.9),LOOKUP(N14,{0;0.1;148;184;220;245},{"N";5;4;3;2;1}),+IF(AND($C14&lt;16,$C14&gt;14.9),LOOKUP(N14,{0;0.1;166;199;233;257},{"N";5;4;3;2;1}),+IF(AND($C14&lt;17,$C14&gt;15.9),LOOKUP(N14,{0;1;176;208;240;263},{"N";5;4;3;2;1}),+IF(AND($C14&lt;18,$C14&gt;16.9),LOOKUP(N14,{0;1;181;212;244;266},{"N";5;4;3;2;1}),+IF(AND($C14&lt;20,$C14&gt;17.9),LOOKUP(N14,{0;1;183;214;246;268},{"N";5;4;3;2;1}),+IF(AND($C14&lt;99,$C14&gt;20),LOOKUP(N14,{0;1;188;212;236;261},{"N";5;4;3;2;1}))))))))</f>
        <v>0</v>
      </c>
      <c r="P14" s="13"/>
      <c r="Q14" s="23" t="e">
        <f t="shared" si="1"/>
        <v>#DIV/0!</v>
      </c>
      <c r="R14" s="11" t="e">
        <f>LOOKUP(Q14,{0;0.1;0.97;1.06;1.08;1.15},{"N";5;4;3;2;1})</f>
        <v>#DIV/0!</v>
      </c>
      <c r="S14" s="13"/>
      <c r="T14" s="11" t="b">
        <f>+IF(AND($C14&lt;14,$C14&gt;10),LOOKUP(S14,{0;1;19;34;48;59},{"N";5;4;3;2;1}),+IF(AND($C14&lt;15,$C14&gt;13.9),LOOKUP(S14,{0;0.1;21;35;49;59},{"N";5;4;3;2;1}),+IF(AND($C14&lt;16,$C14&gt;14.9),LOOKUP(S14,{0;0.1;25;38;51;61},{"N";5;4;3;2;1}),+IF(AND($C14&lt;17,$C14&gt;15.9),LOOKUP(S14,{0;1;27;40;53;62},{"N";5;4;3;2;1}),+IF(AND($C14&lt;18,$C14&gt;16.9),LOOKUP(S14,{0;1;29;41;53;62},{"N";5;4;3;2;1}),+IF(AND($C14&lt;20,$C14&gt;17.9),LOOKUP(S14,{0;1;30;41;53;62},{"N";5;4;3;2;1}),+IF(AND($C14&lt;99,$C14&gt;20),LOOKUP(S14,{0;1;29;37;45;54},{"N";5;4;3;2;1}))))))))</f>
        <v>0</v>
      </c>
      <c r="U14" s="10"/>
      <c r="V14" s="11" t="e">
        <f>LOOKUP(U14,{0.1;9.5;10.5;11.5;12.5;20},{1;2;3;4;5;"N"})</f>
        <v>#N/A</v>
      </c>
      <c r="W14" s="10"/>
      <c r="X14" s="11" t="e">
        <f>LOOKUP(W14,{0.1;8.71;10.41;11.51;16.1;20},{1;2;3;4;5;"N"})</f>
        <v>#N/A</v>
      </c>
      <c r="Y14" s="10"/>
      <c r="Z14" s="11" t="e">
        <f>LOOKUP(Y14,{0.1;17.21;19.31;20.11;23.51;28},{1;2;3;4;5;"N"})</f>
        <v>#N/A</v>
      </c>
      <c r="AA14" s="10"/>
      <c r="AB14" s="11" t="e">
        <f>LOOKUP(AA14,{0.1;17.21;19.31;20.11;23.51;28},{1;2;3;4;5;"N"})</f>
        <v>#N/A</v>
      </c>
      <c r="AC14" s="13"/>
      <c r="AD14" s="13"/>
    </row>
    <row r="15" spans="1:30" ht="27" customHeight="1" x14ac:dyDescent="0.25">
      <c r="A15" s="32">
        <v>11</v>
      </c>
      <c r="B15" s="8"/>
      <c r="C15" s="19">
        <f t="shared" si="0"/>
        <v>0</v>
      </c>
      <c r="D15" s="8"/>
      <c r="E15" s="15"/>
      <c r="F15" s="16"/>
      <c r="G15" s="12"/>
      <c r="H15" s="13"/>
      <c r="I15" s="11" t="b">
        <f>+IF(AND($C15&lt;14,C15&gt;10),LOOKUP(H15,{0;1;7;11;16;20},{"N";5;4;3;2;1}),+IF(AND($C15&lt;16,$C15&gt;13.9),LOOKUP(H15,{0;0.1;7;12;17;22},{"N";5;4;3;2;1}),+IF(AND($C15&lt;18,$C15&gt;15.9),LOOKUP(H15,{0;0.1;7;12;18;23},{"N";5;4;3;2;1}),+IF(AND($C15&lt;50,$C15&gt;17.9),LOOKUP(H15,{0;1;6;12;18;23},{"N";5;4;3;2;1})))))</f>
        <v>0</v>
      </c>
      <c r="J15" s="13"/>
      <c r="K15" s="11" t="b">
        <f>+IF(AND($C15&lt;14,$C15&gt;10),LOOKUP(J15,{0;1;330;450;590;710},{"N";5;4;3;2;1}),+IF(AND($C15&lt;16,$C15&gt;13.9),LOOKUP(J15,{0;0.1;440;640;860;1070},{"N";5;4;3;2;1}),+IF(AND($C15&lt;18,$C15&gt;15.9),LOOKUP(J15,{0;0.1;630;850;1070;1280},{"N";5;4;3;2;1}),+IF(AND($C15&lt;50,$C15&gt;17.9),LOOKUP(J15,{0;1;580;910;1270;1600},{"N";5;4;3;2;1})))))</f>
        <v>0</v>
      </c>
      <c r="L15" s="13"/>
      <c r="M15" s="11" t="b">
        <f>+IF(AND($C15&lt;16,$C15&gt;13.9),LOOKUP(L15,{0;1;407;490;574;657},{"N";5;4;3;2;1}),+IF(AND($C15&lt;18,$C15&gt;15.9),LOOKUP(L15,{0;1;550;603;657;710},{"N";5;4;3;2;1}),+IF(AND($C15&lt;50,$C15&gt;17.9),LOOKUP(L15,{0;1;562;629;696;763},{"N";5;4;3;2;1}))))</f>
        <v>0</v>
      </c>
      <c r="N15" s="13"/>
      <c r="O15" s="11" t="b">
        <f>+IF(AND($C15&lt;14,$C15&gt;10),LOOKUP(N15,{0;1;140;173;206;229},{"N";5;4;3;2;1}),+IF(AND($C15&lt;15,$C15&gt;13.9),LOOKUP(N15,{0;0.1;148;184;220;245},{"N";5;4;3;2;1}),+IF(AND($C15&lt;16,$C15&gt;14.9),LOOKUP(N15,{0;0.1;166;199;233;257},{"N";5;4;3;2;1}),+IF(AND($C15&lt;17,$C15&gt;15.9),LOOKUP(N15,{0;1;176;208;240;263},{"N";5;4;3;2;1}),+IF(AND($C15&lt;18,$C15&gt;16.9),LOOKUP(N15,{0;1;181;212;244;266},{"N";5;4;3;2;1}),+IF(AND($C15&lt;20,$C15&gt;17.9),LOOKUP(N15,{0;1;183;214;246;268},{"N";5;4;3;2;1}),+IF(AND($C15&lt;99,$C15&gt;20),LOOKUP(N15,{0;1;188;212;236;261},{"N";5;4;3;2;1}))))))))</f>
        <v>0</v>
      </c>
      <c r="P15" s="13"/>
      <c r="Q15" s="23" t="e">
        <f t="shared" si="1"/>
        <v>#DIV/0!</v>
      </c>
      <c r="R15" s="11" t="e">
        <f>LOOKUP(Q15,{0;0.1;0.97;1.06;1.08;1.15},{"N";5;4;3;2;1})</f>
        <v>#DIV/0!</v>
      </c>
      <c r="S15" s="13"/>
      <c r="T15" s="11" t="b">
        <f>+IF(AND($C15&lt;14,$C15&gt;10),LOOKUP(S15,{0;1;19;34;48;59},{"N";5;4;3;2;1}),+IF(AND($C15&lt;15,$C15&gt;13.9),LOOKUP(S15,{0;0.1;21;35;49;59},{"N";5;4;3;2;1}),+IF(AND($C15&lt;16,$C15&gt;14.9),LOOKUP(S15,{0;0.1;25;38;51;61},{"N";5;4;3;2;1}),+IF(AND($C15&lt;17,$C15&gt;15.9),LOOKUP(S15,{0;1;27;40;53;62},{"N";5;4;3;2;1}),+IF(AND($C15&lt;18,$C15&gt;16.9),LOOKUP(S15,{0;1;29;41;53;62},{"N";5;4;3;2;1}),+IF(AND($C15&lt;20,$C15&gt;17.9),LOOKUP(S15,{0;1;30;41;53;62},{"N";5;4;3;2;1}),+IF(AND($C15&lt;99,$C15&gt;20),LOOKUP(S15,{0;1;29;37;45;54},{"N";5;4;3;2;1}))))))))</f>
        <v>0</v>
      </c>
      <c r="U15" s="10"/>
      <c r="V15" s="11" t="e">
        <f>LOOKUP(U15,{0.1;9.5;10.5;11.5;12.5;20},{1;2;3;4;5;"N"})</f>
        <v>#N/A</v>
      </c>
      <c r="W15" s="10"/>
      <c r="X15" s="11" t="e">
        <f>LOOKUP(W15,{0.1;8.71;10.41;11.51;16.1;20},{1;2;3;4;5;"N"})</f>
        <v>#N/A</v>
      </c>
      <c r="Y15" s="10"/>
      <c r="Z15" s="11" t="e">
        <f>LOOKUP(Y15,{0.1;17.21;19.31;20.11;23.51;28},{1;2;3;4;5;"N"})</f>
        <v>#N/A</v>
      </c>
      <c r="AA15" s="10"/>
      <c r="AB15" s="11" t="e">
        <f>LOOKUP(AA15,{0.1;17.21;19.31;20.11;23.51;28},{1;2;3;4;5;"N"})</f>
        <v>#N/A</v>
      </c>
      <c r="AC15" s="13"/>
      <c r="AD15" s="13"/>
    </row>
    <row r="16" spans="1:30" ht="27" customHeight="1" x14ac:dyDescent="0.25">
      <c r="A16" s="32">
        <v>12</v>
      </c>
      <c r="B16" s="8"/>
      <c r="C16" s="19">
        <f t="shared" si="0"/>
        <v>0</v>
      </c>
      <c r="D16" s="8"/>
      <c r="E16" s="15"/>
      <c r="F16" s="16"/>
      <c r="G16" s="12"/>
      <c r="H16" s="13"/>
      <c r="I16" s="11" t="b">
        <f>+IF(AND($C16&lt;14,C16&gt;10),LOOKUP(H16,{0;1;7;11;16;20},{"N";5;4;3;2;1}),+IF(AND($C16&lt;16,$C16&gt;13.9),LOOKUP(H16,{0;0.1;7;12;17;22},{"N";5;4;3;2;1}),+IF(AND($C16&lt;18,$C16&gt;15.9),LOOKUP(H16,{0;0.1;7;12;18;23},{"N";5;4;3;2;1}),+IF(AND($C16&lt;50,$C16&gt;17.9),LOOKUP(H16,{0;1;6;12;18;23},{"N";5;4;3;2;1})))))</f>
        <v>0</v>
      </c>
      <c r="J16" s="13"/>
      <c r="K16" s="11" t="b">
        <f>+IF(AND($C16&lt;14,$C16&gt;10),LOOKUP(J16,{0;1;330;450;590;710},{"N";5;4;3;2;1}),+IF(AND($C16&lt;16,$C16&gt;13.9),LOOKUP(J16,{0;0.1;440;640;860;1070},{"N";5;4;3;2;1}),+IF(AND($C16&lt;18,$C16&gt;15.9),LOOKUP(J16,{0;0.1;630;850;1070;1280},{"N";5;4;3;2;1}),+IF(AND($C16&lt;50,$C16&gt;17.9),LOOKUP(J16,{0;1;580;910;1270;1600},{"N";5;4;3;2;1})))))</f>
        <v>0</v>
      </c>
      <c r="L16" s="13"/>
      <c r="M16" s="11" t="b">
        <f>+IF(AND($C16&lt;16,$C16&gt;13.9),LOOKUP(L16,{0;1;407;490;574;657},{"N";5;4;3;2;1}),+IF(AND($C16&lt;18,$C16&gt;15.9),LOOKUP(L16,{0;1;550;603;657;710},{"N";5;4;3;2;1}),+IF(AND($C16&lt;50,$C16&gt;17.9),LOOKUP(L16,{0;1;562;629;696;763},{"N";5;4;3;2;1}))))</f>
        <v>0</v>
      </c>
      <c r="N16" s="13"/>
      <c r="O16" s="11" t="b">
        <f>+IF(AND($C16&lt;14,$C16&gt;10),LOOKUP(N16,{0;1;140;173;206;229},{"N";5;4;3;2;1}),+IF(AND($C16&lt;15,$C16&gt;13.9),LOOKUP(N16,{0;0.1;148;184;220;245},{"N";5;4;3;2;1}),+IF(AND($C16&lt;16,$C16&gt;14.9),LOOKUP(N16,{0;0.1;166;199;233;257},{"N";5;4;3;2;1}),+IF(AND($C16&lt;17,$C16&gt;15.9),LOOKUP(N16,{0;1;176;208;240;263},{"N";5;4;3;2;1}),+IF(AND($C16&lt;18,$C16&gt;16.9),LOOKUP(N16,{0;1;181;212;244;266},{"N";5;4;3;2;1}),+IF(AND($C16&lt;20,$C16&gt;17.9),LOOKUP(N16,{0;1;183;214;246;268},{"N";5;4;3;2;1}),+IF(AND($C16&lt;99,$C16&gt;20),LOOKUP(N16,{0;1;188;212;236;261},{"N";5;4;3;2;1}))))))))</f>
        <v>0</v>
      </c>
      <c r="P16" s="13"/>
      <c r="Q16" s="23" t="e">
        <f t="shared" si="1"/>
        <v>#DIV/0!</v>
      </c>
      <c r="R16" s="11" t="e">
        <f>LOOKUP(Q16,{0;0.1;0.97;1.06;1.08;1.15},{"N";5;4;3;2;1})</f>
        <v>#DIV/0!</v>
      </c>
      <c r="S16" s="13"/>
      <c r="T16" s="11" t="b">
        <f>+IF(AND($C16&lt;14,$C16&gt;10),LOOKUP(S16,{0;1;19;34;48;59},{"N";5;4;3;2;1}),+IF(AND($C16&lt;15,$C16&gt;13.9),LOOKUP(S16,{0;0.1;21;35;49;59},{"N";5;4;3;2;1}),+IF(AND($C16&lt;16,$C16&gt;14.9),LOOKUP(S16,{0;0.1;25;38;51;61},{"N";5;4;3;2;1}),+IF(AND($C16&lt;17,$C16&gt;15.9),LOOKUP(S16,{0;1;27;40;53;62},{"N";5;4;3;2;1}),+IF(AND($C16&lt;18,$C16&gt;16.9),LOOKUP(S16,{0;1;29;41;53;62},{"N";5;4;3;2;1}),+IF(AND($C16&lt;20,$C16&gt;17.9),LOOKUP(S16,{0;1;30;41;53;62},{"N";5;4;3;2;1}),+IF(AND($C16&lt;99,$C16&gt;20),LOOKUP(S16,{0;1;29;37;45;54},{"N";5;4;3;2;1}))))))))</f>
        <v>0</v>
      </c>
      <c r="U16" s="10"/>
      <c r="V16" s="11" t="e">
        <f>LOOKUP(U16,{0.1;9.5;10.5;11.5;12.5;20},{1;2;3;4;5;"N"})</f>
        <v>#N/A</v>
      </c>
      <c r="W16" s="10"/>
      <c r="X16" s="11" t="e">
        <f>LOOKUP(W16,{0.1;8.71;10.41;11.51;16.1;20},{1;2;3;4;5;"N"})</f>
        <v>#N/A</v>
      </c>
      <c r="Y16" s="10"/>
      <c r="Z16" s="11" t="e">
        <f>LOOKUP(Y16,{0.1;17.21;19.31;20.11;23.51;28},{1;2;3;4;5;"N"})</f>
        <v>#N/A</v>
      </c>
      <c r="AA16" s="10"/>
      <c r="AB16" s="11" t="e">
        <f>LOOKUP(AA16,{0.1;17.21;19.31;20.11;23.51;28},{1;2;3;4;5;"N"})</f>
        <v>#N/A</v>
      </c>
      <c r="AC16" s="13"/>
      <c r="AD16" s="13"/>
    </row>
    <row r="17" spans="1:30" ht="27" customHeight="1" x14ac:dyDescent="0.25">
      <c r="A17" s="32">
        <v>13</v>
      </c>
      <c r="B17" s="8"/>
      <c r="C17" s="19">
        <f t="shared" si="0"/>
        <v>0</v>
      </c>
      <c r="D17" s="8"/>
      <c r="E17" s="15"/>
      <c r="F17" s="16"/>
      <c r="G17" s="12"/>
      <c r="H17" s="13"/>
      <c r="I17" s="11" t="b">
        <f>+IF(AND($C17&lt;14,C17&gt;10),LOOKUP(H17,{0;1;7;11;16;20},{"N";5;4;3;2;1}),+IF(AND($C17&lt;16,$C17&gt;13.9),LOOKUP(H17,{0;0.1;7;12;17;22},{"N";5;4;3;2;1}),+IF(AND($C17&lt;18,$C17&gt;15.9),LOOKUP(H17,{0;0.1;7;12;18;23},{"N";5;4;3;2;1}),+IF(AND($C17&lt;50,$C17&gt;17.9),LOOKUP(H17,{0;1;6;12;18;23},{"N";5;4;3;2;1})))))</f>
        <v>0</v>
      </c>
      <c r="J17" s="13"/>
      <c r="K17" s="11" t="b">
        <f>+IF(AND($C17&lt;14,$C17&gt;10),LOOKUP(J17,{0;1;330;450;590;710},{"N";5;4;3;2;1}),+IF(AND($C17&lt;16,$C17&gt;13.9),LOOKUP(J17,{0;0.1;440;640;860;1070},{"N";5;4;3;2;1}),+IF(AND($C17&lt;18,$C17&gt;15.9),LOOKUP(J17,{0;0.1;630;850;1070;1280},{"N";5;4;3;2;1}),+IF(AND($C17&lt;50,$C17&gt;17.9),LOOKUP(J17,{0;1;580;910;1270;1600},{"N";5;4;3;2;1})))))</f>
        <v>0</v>
      </c>
      <c r="L17" s="13"/>
      <c r="M17" s="11" t="b">
        <f>+IF(AND($C17&lt;16,$C17&gt;13.9),LOOKUP(L17,{0;1;407;490;574;657},{"N";5;4;3;2;1}),+IF(AND($C17&lt;18,$C17&gt;15.9),LOOKUP(L17,{0;1;550;603;657;710},{"N";5;4;3;2;1}),+IF(AND($C17&lt;50,$C17&gt;17.9),LOOKUP(L17,{0;1;562;629;696;763},{"N";5;4;3;2;1}))))</f>
        <v>0</v>
      </c>
      <c r="N17" s="13"/>
      <c r="O17" s="11" t="b">
        <f>+IF(AND($C17&lt;14,$C17&gt;10),LOOKUP(N17,{0;1;140;173;206;229},{"N";5;4;3;2;1}),+IF(AND($C17&lt;15,$C17&gt;13.9),LOOKUP(N17,{0;0.1;148;184;220;245},{"N";5;4;3;2;1}),+IF(AND($C17&lt;16,$C17&gt;14.9),LOOKUP(N17,{0;0.1;166;199;233;257},{"N";5;4;3;2;1}),+IF(AND($C17&lt;17,$C17&gt;15.9),LOOKUP(N17,{0;1;176;208;240;263},{"N";5;4;3;2;1}),+IF(AND($C17&lt;18,$C17&gt;16.9),LOOKUP(N17,{0;1;181;212;244;266},{"N";5;4;3;2;1}),+IF(AND($C17&lt;20,$C17&gt;17.9),LOOKUP(N17,{0;1;183;214;246;268},{"N";5;4;3;2;1}),+IF(AND($C17&lt;99,$C17&gt;20),LOOKUP(N17,{0;1;188;212;236;261},{"N";5;4;3;2;1}))))))))</f>
        <v>0</v>
      </c>
      <c r="P17" s="13"/>
      <c r="Q17" s="23" t="e">
        <f t="shared" si="1"/>
        <v>#DIV/0!</v>
      </c>
      <c r="R17" s="11" t="e">
        <f>LOOKUP(Q17,{0;0.1;0.97;1.06;1.08;1.15},{"N";5;4;3;2;1})</f>
        <v>#DIV/0!</v>
      </c>
      <c r="S17" s="13"/>
      <c r="T17" s="11" t="b">
        <f>+IF(AND($C17&lt;14,$C17&gt;10),LOOKUP(S17,{0;1;19;34;48;59},{"N";5;4;3;2;1}),+IF(AND($C17&lt;15,$C17&gt;13.9),LOOKUP(S17,{0;0.1;21;35;49;59},{"N";5;4;3;2;1}),+IF(AND($C17&lt;16,$C17&gt;14.9),LOOKUP(S17,{0;0.1;25;38;51;61},{"N";5;4;3;2;1}),+IF(AND($C17&lt;17,$C17&gt;15.9),LOOKUP(S17,{0;1;27;40;53;62},{"N";5;4;3;2;1}),+IF(AND($C17&lt;18,$C17&gt;16.9),LOOKUP(S17,{0;1;29;41;53;62},{"N";5;4;3;2;1}),+IF(AND($C17&lt;20,$C17&gt;17.9),LOOKUP(S17,{0;1;30;41;53;62},{"N";5;4;3;2;1}),+IF(AND($C17&lt;99,$C17&gt;20),LOOKUP(S17,{0;1;29;37;45;54},{"N";5;4;3;2;1}))))))))</f>
        <v>0</v>
      </c>
      <c r="U17" s="10"/>
      <c r="V17" s="11" t="e">
        <f>LOOKUP(U17,{0.1;9.5;10.5;11.5;12.5;20},{1;2;3;4;5;"N"})</f>
        <v>#N/A</v>
      </c>
      <c r="W17" s="10"/>
      <c r="X17" s="11" t="e">
        <f>LOOKUP(W17,{0.1;8.71;10.41;11.51;16.1;20},{1;2;3;4;5;"N"})</f>
        <v>#N/A</v>
      </c>
      <c r="Y17" s="10"/>
      <c r="Z17" s="11" t="e">
        <f>LOOKUP(Y17,{0.1;17.21;19.31;20.11;23.51;28},{1;2;3;4;5;"N"})</f>
        <v>#N/A</v>
      </c>
      <c r="AA17" s="10"/>
      <c r="AB17" s="11" t="e">
        <f>LOOKUP(AA17,{0.1;17.21;19.31;20.11;23.51;28},{1;2;3;4;5;"N"})</f>
        <v>#N/A</v>
      </c>
      <c r="AC17" s="13"/>
      <c r="AD17" s="13"/>
    </row>
    <row r="18" spans="1:30" ht="27" customHeight="1" x14ac:dyDescent="0.25">
      <c r="A18" s="32">
        <v>14</v>
      </c>
      <c r="B18" s="8"/>
      <c r="C18" s="19">
        <f t="shared" si="0"/>
        <v>0</v>
      </c>
      <c r="D18" s="8"/>
      <c r="E18" s="15"/>
      <c r="F18" s="16"/>
      <c r="G18" s="12"/>
      <c r="H18" s="13"/>
      <c r="I18" s="11" t="b">
        <f>+IF(AND($C18&lt;14,C18&gt;10),LOOKUP(H18,{0;1;7;11;16;20},{"N";5;4;3;2;1}),+IF(AND($C18&lt;16,$C18&gt;13.9),LOOKUP(H18,{0;0.1;7;12;17;22},{"N";5;4;3;2;1}),+IF(AND($C18&lt;18,$C18&gt;15.9),LOOKUP(H18,{0;0.1;7;12;18;23},{"N";5;4;3;2;1}),+IF(AND($C18&lt;50,$C18&gt;17.9),LOOKUP(H18,{0;1;6;12;18;23},{"N";5;4;3;2;1})))))</f>
        <v>0</v>
      </c>
      <c r="J18" s="13"/>
      <c r="K18" s="11" t="b">
        <f>+IF(AND($C18&lt;14,$C18&gt;10),LOOKUP(J18,{0;1;330;450;590;710},{"N";5;4;3;2;1}),+IF(AND($C18&lt;16,$C18&gt;13.9),LOOKUP(J18,{0;0.1;440;640;860;1070},{"N";5;4;3;2;1}),+IF(AND($C18&lt;18,$C18&gt;15.9),LOOKUP(J18,{0;0.1;630;850;1070;1280},{"N";5;4;3;2;1}),+IF(AND($C18&lt;50,$C18&gt;17.9),LOOKUP(J18,{0;1;580;910;1270;1600},{"N";5;4;3;2;1})))))</f>
        <v>0</v>
      </c>
      <c r="L18" s="13"/>
      <c r="M18" s="11" t="b">
        <f>+IF(AND($C18&lt;16,$C18&gt;13.9),LOOKUP(L18,{0;1;407;490;574;657},{"N";5;4;3;2;1}),+IF(AND($C18&lt;18,$C18&gt;15.9),LOOKUP(L18,{0;1;550;603;657;710},{"N";5;4;3;2;1}),+IF(AND($C18&lt;50,$C18&gt;17.9),LOOKUP(L18,{0;1;562;629;696;763},{"N";5;4;3;2;1}))))</f>
        <v>0</v>
      </c>
      <c r="N18" s="13"/>
      <c r="O18" s="11" t="b">
        <f>+IF(AND($C18&lt;14,$C18&gt;10),LOOKUP(N18,{0;1;140;173;206;229},{"N";5;4;3;2;1}),+IF(AND($C18&lt;15,$C18&gt;13.9),LOOKUP(N18,{0;0.1;148;184;220;245},{"N";5;4;3;2;1}),+IF(AND($C18&lt;16,$C18&gt;14.9),LOOKUP(N18,{0;0.1;166;199;233;257},{"N";5;4;3;2;1}),+IF(AND($C18&lt;17,$C18&gt;15.9),LOOKUP(N18,{0;1;176;208;240;263},{"N";5;4;3;2;1}),+IF(AND($C18&lt;18,$C18&gt;16.9),LOOKUP(N18,{0;1;181;212;244;266},{"N";5;4;3;2;1}),+IF(AND($C18&lt;20,$C18&gt;17.9),LOOKUP(N18,{0;1;183;214;246;268},{"N";5;4;3;2;1}),+IF(AND($C18&lt;99,$C18&gt;20),LOOKUP(N18,{0;1;188;212;236;261},{"N";5;4;3;2;1}))))))))</f>
        <v>0</v>
      </c>
      <c r="P18" s="13"/>
      <c r="Q18" s="23" t="e">
        <f t="shared" si="1"/>
        <v>#DIV/0!</v>
      </c>
      <c r="R18" s="11" t="e">
        <f>LOOKUP(Q18,{0;0.1;0.97;1.06;1.08;1.15},{"N";5;4;3;2;1})</f>
        <v>#DIV/0!</v>
      </c>
      <c r="S18" s="13"/>
      <c r="T18" s="11" t="b">
        <f>+IF(AND($C18&lt;14,$C18&gt;10),LOOKUP(S18,{0;1;19;34;48;59},{"N";5;4;3;2;1}),+IF(AND($C18&lt;15,$C18&gt;13.9),LOOKUP(S18,{0;0.1;21;35;49;59},{"N";5;4;3;2;1}),+IF(AND($C18&lt;16,$C18&gt;14.9),LOOKUP(S18,{0;0.1;25;38;51;61},{"N";5;4;3;2;1}),+IF(AND($C18&lt;17,$C18&gt;15.9),LOOKUP(S18,{0;1;27;40;53;62},{"N";5;4;3;2;1}),+IF(AND($C18&lt;18,$C18&gt;16.9),LOOKUP(S18,{0;1;29;41;53;62},{"N";5;4;3;2;1}),+IF(AND($C18&lt;20,$C18&gt;17.9),LOOKUP(S18,{0;1;30;41;53;62},{"N";5;4;3;2;1}),+IF(AND($C18&lt;99,$C18&gt;20),LOOKUP(S18,{0;1;29;37;45;54},{"N";5;4;3;2;1}))))))))</f>
        <v>0</v>
      </c>
      <c r="U18" s="10"/>
      <c r="V18" s="11" t="e">
        <f>LOOKUP(U18,{0.1;9.5;10.5;11.5;12.5;20},{1;2;3;4;5;"N"})</f>
        <v>#N/A</v>
      </c>
      <c r="W18" s="10"/>
      <c r="X18" s="11" t="e">
        <f>LOOKUP(W18,{0.1;8.71;10.41;11.51;16.1;20},{1;2;3;4;5;"N"})</f>
        <v>#N/A</v>
      </c>
      <c r="Y18" s="10"/>
      <c r="Z18" s="11" t="e">
        <f>LOOKUP(Y18,{0.1;17.21;19.31;20.11;23.51;28},{1;2;3;4;5;"N"})</f>
        <v>#N/A</v>
      </c>
      <c r="AA18" s="10"/>
      <c r="AB18" s="11" t="e">
        <f>LOOKUP(AA18,{0.1;17.21;19.31;20.11;23.51;28},{1;2;3;4;5;"N"})</f>
        <v>#N/A</v>
      </c>
      <c r="AC18" s="13"/>
      <c r="AD18" s="13"/>
    </row>
    <row r="19" spans="1:30" ht="27" customHeight="1" x14ac:dyDescent="0.25">
      <c r="A19" s="32">
        <v>15</v>
      </c>
      <c r="B19" s="8"/>
      <c r="C19" s="19">
        <f t="shared" si="0"/>
        <v>0</v>
      </c>
      <c r="D19" s="8"/>
      <c r="E19" s="15"/>
      <c r="F19" s="16"/>
      <c r="G19" s="12"/>
      <c r="H19" s="13"/>
      <c r="I19" s="11" t="b">
        <f>+IF(AND($C19&lt;14,C19&gt;10),LOOKUP(H19,{0;1;7;11;16;20},{"N";5;4;3;2;1}),+IF(AND($C19&lt;16,$C19&gt;13.9),LOOKUP(H19,{0;0.1;7;12;17;22},{"N";5;4;3;2;1}),+IF(AND($C19&lt;18,$C19&gt;15.9),LOOKUP(H19,{0;0.1;7;12;18;23},{"N";5;4;3;2;1}),+IF(AND($C19&lt;50,$C19&gt;17.9),LOOKUP(H19,{0;1;6;12;18;23},{"N";5;4;3;2;1})))))</f>
        <v>0</v>
      </c>
      <c r="J19" s="13"/>
      <c r="K19" s="11" t="b">
        <f>+IF(AND($C19&lt;14,$C19&gt;10),LOOKUP(J19,{0;1;330;450;590;710},{"N";5;4;3;2;1}),+IF(AND($C19&lt;16,$C19&gt;13.9),LOOKUP(J19,{0;0.1;440;640;860;1070},{"N";5;4;3;2;1}),+IF(AND($C19&lt;18,$C19&gt;15.9),LOOKUP(J19,{0;0.1;630;850;1070;1280},{"N";5;4;3;2;1}),+IF(AND($C19&lt;50,$C19&gt;17.9),LOOKUP(J19,{0;1;580;910;1270;1600},{"N";5;4;3;2;1})))))</f>
        <v>0</v>
      </c>
      <c r="L19" s="13"/>
      <c r="M19" s="11" t="b">
        <f>+IF(AND($C19&lt;16,$C19&gt;13.9),LOOKUP(L19,{0;1;407;490;574;657},{"N";5;4;3;2;1}),+IF(AND($C19&lt;18,$C19&gt;15.9),LOOKUP(L19,{0;1;550;603;657;710},{"N";5;4;3;2;1}),+IF(AND($C19&lt;50,$C19&gt;17.9),LOOKUP(L19,{0;1;562;629;696;763},{"N";5;4;3;2;1}))))</f>
        <v>0</v>
      </c>
      <c r="N19" s="13"/>
      <c r="O19" s="11" t="b">
        <f>+IF(AND($C19&lt;14,$C19&gt;10),LOOKUP(N19,{0;1;140;173;206;229},{"N";5;4;3;2;1}),+IF(AND($C19&lt;15,$C19&gt;13.9),LOOKUP(N19,{0;0.1;148;184;220;245},{"N";5;4;3;2;1}),+IF(AND($C19&lt;16,$C19&gt;14.9),LOOKUP(N19,{0;0.1;166;199;233;257},{"N";5;4;3;2;1}),+IF(AND($C19&lt;17,$C19&gt;15.9),LOOKUP(N19,{0;1;176;208;240;263},{"N";5;4;3;2;1}),+IF(AND($C19&lt;18,$C19&gt;16.9),LOOKUP(N19,{0;1;181;212;244;266},{"N";5;4;3;2;1}),+IF(AND($C19&lt;20,$C19&gt;17.9),LOOKUP(N19,{0;1;183;214;246;268},{"N";5;4;3;2;1}),+IF(AND($C19&lt;99,$C19&gt;20),LOOKUP(N19,{0;1;188;212;236;261},{"N";5;4;3;2;1}))))))))</f>
        <v>0</v>
      </c>
      <c r="P19" s="13"/>
      <c r="Q19" s="23" t="e">
        <f t="shared" si="1"/>
        <v>#DIV/0!</v>
      </c>
      <c r="R19" s="11" t="e">
        <f>LOOKUP(Q19,{0;0.1;0.97;1.06;1.08;1.15},{"N";5;4;3;2;1})</f>
        <v>#DIV/0!</v>
      </c>
      <c r="S19" s="13"/>
      <c r="T19" s="11" t="b">
        <f>+IF(AND($C19&lt;14,$C19&gt;10),LOOKUP(S19,{0;1;19;34;48;59},{"N";5;4;3;2;1}),+IF(AND($C19&lt;15,$C19&gt;13.9),LOOKUP(S19,{0;0.1;21;35;49;59},{"N";5;4;3;2;1}),+IF(AND($C19&lt;16,$C19&gt;14.9),LOOKUP(S19,{0;0.1;25;38;51;61},{"N";5;4;3;2;1}),+IF(AND($C19&lt;17,$C19&gt;15.9),LOOKUP(S19,{0;1;27;40;53;62},{"N";5;4;3;2;1}),+IF(AND($C19&lt;18,$C19&gt;16.9),LOOKUP(S19,{0;1;29;41;53;62},{"N";5;4;3;2;1}),+IF(AND($C19&lt;20,$C19&gt;17.9),LOOKUP(S19,{0;1;30;41;53;62},{"N";5;4;3;2;1}),+IF(AND($C19&lt;99,$C19&gt;20),LOOKUP(S19,{0;1;29;37;45;54},{"N";5;4;3;2;1}))))))))</f>
        <v>0</v>
      </c>
      <c r="U19" s="10"/>
      <c r="V19" s="11" t="e">
        <f>LOOKUP(U19,{0.1;9.5;10.5;11.5;12.5;20},{1;2;3;4;5;"N"})</f>
        <v>#N/A</v>
      </c>
      <c r="W19" s="10"/>
      <c r="X19" s="11" t="e">
        <f>LOOKUP(W19,{0.1;8.71;10.41;11.51;16.1;20},{1;2;3;4;5;"N"})</f>
        <v>#N/A</v>
      </c>
      <c r="Y19" s="10"/>
      <c r="Z19" s="11" t="e">
        <f>LOOKUP(Y19,{0.1;17.21;19.31;20.11;23.51;28},{1;2;3;4;5;"N"})</f>
        <v>#N/A</v>
      </c>
      <c r="AA19" s="10"/>
      <c r="AB19" s="11" t="e">
        <f>LOOKUP(AA19,{0.1;17.21;19.31;20.11;23.51;28},{1;2;3;4;5;"N"})</f>
        <v>#N/A</v>
      </c>
      <c r="AC19" s="13"/>
      <c r="AD19" s="13"/>
    </row>
    <row r="20" spans="1:30" ht="27" customHeight="1" x14ac:dyDescent="0.25">
      <c r="A20" s="32">
        <v>16</v>
      </c>
      <c r="B20" s="8"/>
      <c r="C20" s="19">
        <f t="shared" si="0"/>
        <v>0</v>
      </c>
      <c r="D20" s="8"/>
      <c r="E20" s="15"/>
      <c r="F20" s="16"/>
      <c r="G20" s="12"/>
      <c r="H20" s="13"/>
      <c r="I20" s="11" t="b">
        <f>+IF(AND($C20&lt;14,C20&gt;10),LOOKUP(H20,{0;1;7;11;16;20},{"N";5;4;3;2;1}),+IF(AND($C20&lt;16,$C20&gt;13.9),LOOKUP(H20,{0;0.1;7;12;17;22},{"N";5;4;3;2;1}),+IF(AND($C20&lt;18,$C20&gt;15.9),LOOKUP(H20,{0;0.1;7;12;18;23},{"N";5;4;3;2;1}),+IF(AND($C20&lt;50,$C20&gt;17.9),LOOKUP(H20,{0;1;6;12;18;23},{"N";5;4;3;2;1})))))</f>
        <v>0</v>
      </c>
      <c r="J20" s="13"/>
      <c r="K20" s="11" t="b">
        <f>+IF(AND($C20&lt;14,$C20&gt;10),LOOKUP(J20,{0;1;330;450;590;710},{"N";5;4;3;2;1}),+IF(AND($C20&lt;16,$C20&gt;13.9),LOOKUP(J20,{0;0.1;440;640;860;1070},{"N";5;4;3;2;1}),+IF(AND($C20&lt;18,$C20&gt;15.9),LOOKUP(J20,{0;0.1;630;850;1070;1280},{"N";5;4;3;2;1}),+IF(AND($C20&lt;50,$C20&gt;17.9),LOOKUP(J20,{0;1;580;910;1270;1600},{"N";5;4;3;2;1})))))</f>
        <v>0</v>
      </c>
      <c r="L20" s="13"/>
      <c r="M20" s="11" t="b">
        <f>+IF(AND($C20&lt;16,$C20&gt;13.9),LOOKUP(L20,{0;1;407;490;574;657},{"N";5;4;3;2;1}),+IF(AND($C20&lt;18,$C20&gt;15.9),LOOKUP(L20,{0;1;550;603;657;710},{"N";5;4;3;2;1}),+IF(AND($C20&lt;50,$C20&gt;17.9),LOOKUP(L20,{0;1;562;629;696;763},{"N";5;4;3;2;1}))))</f>
        <v>0</v>
      </c>
      <c r="N20" s="13"/>
      <c r="O20" s="11" t="b">
        <f>+IF(AND($C20&lt;14,$C20&gt;10),LOOKUP(N20,{0;1;140;173;206;229},{"N";5;4;3;2;1}),+IF(AND($C20&lt;15,$C20&gt;13.9),LOOKUP(N20,{0;0.1;148;184;220;245},{"N";5;4;3;2;1}),+IF(AND($C20&lt;16,$C20&gt;14.9),LOOKUP(N20,{0;0.1;166;199;233;257},{"N";5;4;3;2;1}),+IF(AND($C20&lt;17,$C20&gt;15.9),LOOKUP(N20,{0;1;176;208;240;263},{"N";5;4;3;2;1}),+IF(AND($C20&lt;18,$C20&gt;16.9),LOOKUP(N20,{0;1;181;212;244;266},{"N";5;4;3;2;1}),+IF(AND($C20&lt;20,$C20&gt;17.9),LOOKUP(N20,{0;1;183;214;246;268},{"N";5;4;3;2;1}),+IF(AND($C20&lt;99,$C20&gt;20),LOOKUP(N20,{0;1;188;212;236;261},{"N";5;4;3;2;1}))))))))</f>
        <v>0</v>
      </c>
      <c r="P20" s="13"/>
      <c r="Q20" s="23" t="e">
        <f t="shared" si="1"/>
        <v>#DIV/0!</v>
      </c>
      <c r="R20" s="11" t="e">
        <f>LOOKUP(Q20,{0;0.1;0.97;1.06;1.08;1.15},{"N";5;4;3;2;1})</f>
        <v>#DIV/0!</v>
      </c>
      <c r="S20" s="13"/>
      <c r="T20" s="11" t="b">
        <f>+IF(AND($C20&lt;14,$C20&gt;10),LOOKUP(S20,{0;1;19;34;48;59},{"N";5;4;3;2;1}),+IF(AND($C20&lt;15,$C20&gt;13.9),LOOKUP(S20,{0;0.1;21;35;49;59},{"N";5;4;3;2;1}),+IF(AND($C20&lt;16,$C20&gt;14.9),LOOKUP(S20,{0;0.1;25;38;51;61},{"N";5;4;3;2;1}),+IF(AND($C20&lt;17,$C20&gt;15.9),LOOKUP(S20,{0;1;27;40;53;62},{"N";5;4;3;2;1}),+IF(AND($C20&lt;18,$C20&gt;16.9),LOOKUP(S20,{0;1;29;41;53;62},{"N";5;4;3;2;1}),+IF(AND($C20&lt;20,$C20&gt;17.9),LOOKUP(S20,{0;1;30;41;53;62},{"N";5;4;3;2;1}),+IF(AND($C20&lt;99,$C20&gt;20),LOOKUP(S20,{0;1;29;37;45;54},{"N";5;4;3;2;1}))))))))</f>
        <v>0</v>
      </c>
      <c r="U20" s="10"/>
      <c r="V20" s="11" t="e">
        <f>LOOKUP(U20,{0.1;9.5;10.5;11.5;12.5;20},{1;2;3;4;5;"N"})</f>
        <v>#N/A</v>
      </c>
      <c r="W20" s="10"/>
      <c r="X20" s="11" t="e">
        <f>LOOKUP(W20,{0.1;8.71;10.41;11.51;16.1;20},{1;2;3;4;5;"N"})</f>
        <v>#N/A</v>
      </c>
      <c r="Y20" s="10"/>
      <c r="Z20" s="11" t="e">
        <f>LOOKUP(Y20,{0.1;17.21;19.31;20.11;23.51;28},{1;2;3;4;5;"N"})</f>
        <v>#N/A</v>
      </c>
      <c r="AA20" s="10"/>
      <c r="AB20" s="11" t="e">
        <f>LOOKUP(AA20,{0.1;17.21;19.31;20.11;23.51;28},{1;2;3;4;5;"N"})</f>
        <v>#N/A</v>
      </c>
      <c r="AC20" s="13"/>
      <c r="AD20" s="13"/>
    </row>
    <row r="21" spans="1:30" ht="27" customHeight="1" x14ac:dyDescent="0.25">
      <c r="A21" s="32">
        <v>17</v>
      </c>
      <c r="B21" s="8"/>
      <c r="C21" s="19">
        <f t="shared" si="0"/>
        <v>0</v>
      </c>
      <c r="D21" s="8"/>
      <c r="E21" s="15"/>
      <c r="F21" s="16"/>
      <c r="G21" s="12"/>
      <c r="H21" s="13"/>
      <c r="I21" s="11" t="b">
        <f>+IF(AND($C21&lt;14,C21&gt;10),LOOKUP(H21,{0;1;7;11;16;20},{"N";5;4;3;2;1}),+IF(AND($C21&lt;16,$C21&gt;13.9),LOOKUP(H21,{0;0.1;7;12;17;22},{"N";5;4;3;2;1}),+IF(AND($C21&lt;18,$C21&gt;15.9),LOOKUP(H21,{0;0.1;7;12;18;23},{"N";5;4;3;2;1}),+IF(AND($C21&lt;50,$C21&gt;17.9),LOOKUP(H21,{0;1;6;12;18;23},{"N";5;4;3;2;1})))))</f>
        <v>0</v>
      </c>
      <c r="J21" s="13"/>
      <c r="K21" s="11" t="b">
        <f>+IF(AND($C21&lt;14,$C21&gt;10),LOOKUP(J21,{0;1;330;450;590;710},{"N";5;4;3;2;1}),+IF(AND($C21&lt;16,$C21&gt;13.9),LOOKUP(J21,{0;0.1;440;640;860;1070},{"N";5;4;3;2;1}),+IF(AND($C21&lt;18,$C21&gt;15.9),LOOKUP(J21,{0;0.1;630;850;1070;1280},{"N";5;4;3;2;1}),+IF(AND($C21&lt;50,$C21&gt;17.9),LOOKUP(J21,{0;1;580;910;1270;1600},{"N";5;4;3;2;1})))))</f>
        <v>0</v>
      </c>
      <c r="L21" s="13"/>
      <c r="M21" s="11" t="b">
        <f>+IF(AND($C21&lt;16,$C21&gt;13.9),LOOKUP(L21,{0;1;407;490;574;657},{"N";5;4;3;2;1}),+IF(AND($C21&lt;18,$C21&gt;15.9),LOOKUP(L21,{0;1;550;603;657;710},{"N";5;4;3;2;1}),+IF(AND($C21&lt;50,$C21&gt;17.9),LOOKUP(L21,{0;1;562;629;696;763},{"N";5;4;3;2;1}))))</f>
        <v>0</v>
      </c>
      <c r="N21" s="13"/>
      <c r="O21" s="11" t="b">
        <f>+IF(AND($C21&lt;14,$C21&gt;10),LOOKUP(N21,{0;1;140;173;206;229},{"N";5;4;3;2;1}),+IF(AND($C21&lt;15,$C21&gt;13.9),LOOKUP(N21,{0;0.1;148;184;220;245},{"N";5;4;3;2;1}),+IF(AND($C21&lt;16,$C21&gt;14.9),LOOKUP(N21,{0;0.1;166;199;233;257},{"N";5;4;3;2;1}),+IF(AND($C21&lt;17,$C21&gt;15.9),LOOKUP(N21,{0;1;176;208;240;263},{"N";5;4;3;2;1}),+IF(AND($C21&lt;18,$C21&gt;16.9),LOOKUP(N21,{0;1;181;212;244;266},{"N";5;4;3;2;1}),+IF(AND($C21&lt;20,$C21&gt;17.9),LOOKUP(N21,{0;1;183;214;246;268},{"N";5;4;3;2;1}),+IF(AND($C21&lt;99,$C21&gt;20),LOOKUP(N21,{0;1;188;212;236;261},{"N";5;4;3;2;1}))))))))</f>
        <v>0</v>
      </c>
      <c r="P21" s="13"/>
      <c r="Q21" s="23" t="e">
        <f t="shared" si="1"/>
        <v>#DIV/0!</v>
      </c>
      <c r="R21" s="11" t="e">
        <f>LOOKUP(Q21,{0;0.1;0.97;1.06;1.08;1.15},{"N";5;4;3;2;1})</f>
        <v>#DIV/0!</v>
      </c>
      <c r="S21" s="13"/>
      <c r="T21" s="11" t="b">
        <f>+IF(AND($C21&lt;14,$C21&gt;10),LOOKUP(S21,{0;1;19;34;48;59},{"N";5;4;3;2;1}),+IF(AND($C21&lt;15,$C21&gt;13.9),LOOKUP(S21,{0;0.1;21;35;49;59},{"N";5;4;3;2;1}),+IF(AND($C21&lt;16,$C21&gt;14.9),LOOKUP(S21,{0;0.1;25;38;51;61},{"N";5;4;3;2;1}),+IF(AND($C21&lt;17,$C21&gt;15.9),LOOKUP(S21,{0;1;27;40;53;62},{"N";5;4;3;2;1}),+IF(AND($C21&lt;18,$C21&gt;16.9),LOOKUP(S21,{0;1;29;41;53;62},{"N";5;4;3;2;1}),+IF(AND($C21&lt;20,$C21&gt;17.9),LOOKUP(S21,{0;1;30;41;53;62},{"N";5;4;3;2;1}),+IF(AND($C21&lt;99,$C21&gt;20),LOOKUP(S21,{0;1;29;37;45;54},{"N";5;4;3;2;1}))))))))</f>
        <v>0</v>
      </c>
      <c r="U21" s="10"/>
      <c r="V21" s="11" t="e">
        <f>LOOKUP(U21,{0.1;9.5;10.5;11.5;12.5;20},{1;2;3;4;5;"N"})</f>
        <v>#N/A</v>
      </c>
      <c r="W21" s="10"/>
      <c r="X21" s="11" t="e">
        <f>LOOKUP(W21,{0.1;8.71;10.41;11.51;16.1;20},{1;2;3;4;5;"N"})</f>
        <v>#N/A</v>
      </c>
      <c r="Y21" s="10"/>
      <c r="Z21" s="11" t="e">
        <f>LOOKUP(Y21,{0.1;17.21;19.31;20.11;23.51;28},{1;2;3;4;5;"N"})</f>
        <v>#N/A</v>
      </c>
      <c r="AA21" s="10"/>
      <c r="AB21" s="11" t="e">
        <f>LOOKUP(AA21,{0.1;17.21;19.31;20.11;23.51;28},{1;2;3;4;5;"N"})</f>
        <v>#N/A</v>
      </c>
      <c r="AC21" s="13"/>
      <c r="AD21" s="13"/>
    </row>
    <row r="22" spans="1:30" ht="27" customHeight="1" x14ac:dyDescent="0.25">
      <c r="A22" s="32">
        <v>18</v>
      </c>
      <c r="B22" s="8"/>
      <c r="C22" s="19">
        <f t="shared" si="0"/>
        <v>0</v>
      </c>
      <c r="D22" s="8"/>
      <c r="E22" s="15"/>
      <c r="F22" s="16"/>
      <c r="G22" s="12"/>
      <c r="H22" s="13"/>
      <c r="I22" s="11" t="b">
        <f>+IF(AND($C22&lt;14,C22&gt;10),LOOKUP(H22,{0;1;7;11;16;20},{"N";5;4;3;2;1}),+IF(AND($C22&lt;16,$C22&gt;13.9),LOOKUP(H22,{0;0.1;7;12;17;22},{"N";5;4;3;2;1}),+IF(AND($C22&lt;18,$C22&gt;15.9),LOOKUP(H22,{0;0.1;7;12;18;23},{"N";5;4;3;2;1}),+IF(AND($C22&lt;50,$C22&gt;17.9),LOOKUP(H22,{0;1;6;12;18;23},{"N";5;4;3;2;1})))))</f>
        <v>0</v>
      </c>
      <c r="J22" s="13"/>
      <c r="K22" s="11" t="b">
        <f>+IF(AND($C22&lt;14,$C22&gt;10),LOOKUP(J22,{0;1;330;450;590;710},{"N";5;4;3;2;1}),+IF(AND($C22&lt;16,$C22&gt;13.9),LOOKUP(J22,{0;0.1;440;640;860;1070},{"N";5;4;3;2;1}),+IF(AND($C22&lt;18,$C22&gt;15.9),LOOKUP(J22,{0;0.1;630;850;1070;1280},{"N";5;4;3;2;1}),+IF(AND($C22&lt;50,$C22&gt;17.9),LOOKUP(J22,{0;1;580;910;1270;1600},{"N";5;4;3;2;1})))))</f>
        <v>0</v>
      </c>
      <c r="L22" s="13"/>
      <c r="M22" s="11" t="b">
        <f>+IF(AND($C22&lt;16,$C22&gt;13.9),LOOKUP(L22,{0;1;407;490;574;657},{"N";5;4;3;2;1}),+IF(AND($C22&lt;18,$C22&gt;15.9),LOOKUP(L22,{0;1;550;603;657;710},{"N";5;4;3;2;1}),+IF(AND($C22&lt;50,$C22&gt;17.9),LOOKUP(L22,{0;1;562;629;696;763},{"N";5;4;3;2;1}))))</f>
        <v>0</v>
      </c>
      <c r="N22" s="13"/>
      <c r="O22" s="11" t="b">
        <f>+IF(AND($C22&lt;14,$C22&gt;10),LOOKUP(N22,{0;1;140;173;206;229},{"N";5;4;3;2;1}),+IF(AND($C22&lt;15,$C22&gt;13.9),LOOKUP(N22,{0;0.1;148;184;220;245},{"N";5;4;3;2;1}),+IF(AND($C22&lt;16,$C22&gt;14.9),LOOKUP(N22,{0;0.1;166;199;233;257},{"N";5;4;3;2;1}),+IF(AND($C22&lt;17,$C22&gt;15.9),LOOKUP(N22,{0;1;176;208;240;263},{"N";5;4;3;2;1}),+IF(AND($C22&lt;18,$C22&gt;16.9),LOOKUP(N22,{0;1;181;212;244;266},{"N";5;4;3;2;1}),+IF(AND($C22&lt;20,$C22&gt;17.9),LOOKUP(N22,{0;1;183;214;246;268},{"N";5;4;3;2;1}),+IF(AND($C22&lt;99,$C22&gt;20),LOOKUP(N22,{0;1;188;212;236;261},{"N";5;4;3;2;1}))))))))</f>
        <v>0</v>
      </c>
      <c r="P22" s="13"/>
      <c r="Q22" s="23" t="e">
        <f t="shared" si="1"/>
        <v>#DIV/0!</v>
      </c>
      <c r="R22" s="11" t="e">
        <f>LOOKUP(Q22,{0;0.1;0.97;1.06;1.08;1.15},{"N";5;4;3;2;1})</f>
        <v>#DIV/0!</v>
      </c>
      <c r="S22" s="13"/>
      <c r="T22" s="11" t="b">
        <f>+IF(AND($C22&lt;14,$C22&gt;10),LOOKUP(S22,{0;1;19;34;48;59},{"N";5;4;3;2;1}),+IF(AND($C22&lt;15,$C22&gt;13.9),LOOKUP(S22,{0;0.1;21;35;49;59},{"N";5;4;3;2;1}),+IF(AND($C22&lt;16,$C22&gt;14.9),LOOKUP(S22,{0;0.1;25;38;51;61},{"N";5;4;3;2;1}),+IF(AND($C22&lt;17,$C22&gt;15.9),LOOKUP(S22,{0;1;27;40;53;62},{"N";5;4;3;2;1}),+IF(AND($C22&lt;18,$C22&gt;16.9),LOOKUP(S22,{0;1;29;41;53;62},{"N";5;4;3;2;1}),+IF(AND($C22&lt;20,$C22&gt;17.9),LOOKUP(S22,{0;1;30;41;53;62},{"N";5;4;3;2;1}),+IF(AND($C22&lt;99,$C22&gt;20),LOOKUP(S22,{0;1;29;37;45;54},{"N";5;4;3;2;1}))))))))</f>
        <v>0</v>
      </c>
      <c r="U22" s="10"/>
      <c r="V22" s="11" t="e">
        <f>LOOKUP(U22,{0.1;9.5;10.5;11.5;12.5;20},{1;2;3;4;5;"N"})</f>
        <v>#N/A</v>
      </c>
      <c r="W22" s="10"/>
      <c r="X22" s="11" t="e">
        <f>LOOKUP(W22,{0.1;8.71;10.41;11.51;16.1;20},{1;2;3;4;5;"N"})</f>
        <v>#N/A</v>
      </c>
      <c r="Y22" s="10"/>
      <c r="Z22" s="11" t="e">
        <f>LOOKUP(Y22,{0.1;17.21;19.31;20.11;23.51;28},{1;2;3;4;5;"N"})</f>
        <v>#N/A</v>
      </c>
      <c r="AA22" s="10"/>
      <c r="AB22" s="11" t="e">
        <f>LOOKUP(AA22,{0.1;17.21;19.31;20.11;23.51;28},{1;2;3;4;5;"N"})</f>
        <v>#N/A</v>
      </c>
      <c r="AC22" s="13"/>
      <c r="AD22" s="13"/>
    </row>
    <row r="23" spans="1:30" ht="27" customHeight="1" x14ac:dyDescent="0.25">
      <c r="A23" s="32">
        <v>19</v>
      </c>
      <c r="B23" s="8"/>
      <c r="C23" s="19">
        <f t="shared" si="0"/>
        <v>0</v>
      </c>
      <c r="D23" s="8"/>
      <c r="E23" s="15"/>
      <c r="F23" s="16"/>
      <c r="G23" s="12"/>
      <c r="H23" s="13"/>
      <c r="I23" s="11" t="b">
        <f>+IF(AND($C23&lt;14,C23&gt;10),LOOKUP(H23,{0;1;7;11;16;20},{"N";5;4;3;2;1}),+IF(AND($C23&lt;16,$C23&gt;13.9),LOOKUP(H23,{0;0.1;7;12;17;22},{"N";5;4;3;2;1}),+IF(AND($C23&lt;18,$C23&gt;15.9),LOOKUP(H23,{0;0.1;7;12;18;23},{"N";5;4;3;2;1}),+IF(AND($C23&lt;50,$C23&gt;17.9),LOOKUP(H23,{0;1;6;12;18;23},{"N";5;4;3;2;1})))))</f>
        <v>0</v>
      </c>
      <c r="J23" s="13"/>
      <c r="K23" s="11" t="b">
        <f>+IF(AND($C23&lt;14,$C23&gt;10),LOOKUP(J23,{0;1;330;450;590;710},{"N";5;4;3;2;1}),+IF(AND($C23&lt;16,$C23&gt;13.9),LOOKUP(J23,{0;0.1;440;640;860;1070},{"N";5;4;3;2;1}),+IF(AND($C23&lt;18,$C23&gt;15.9),LOOKUP(J23,{0;0.1;630;850;1070;1280},{"N";5;4;3;2;1}),+IF(AND($C23&lt;50,$C23&gt;17.9),LOOKUP(J23,{0;1;580;910;1270;1600},{"N";5;4;3;2;1})))))</f>
        <v>0</v>
      </c>
      <c r="L23" s="13"/>
      <c r="M23" s="11" t="b">
        <f>+IF(AND($C23&lt;16,$C23&gt;13.9),LOOKUP(L23,{0;1;407;490;574;657},{"N";5;4;3;2;1}),+IF(AND($C23&lt;18,$C23&gt;15.9),LOOKUP(L23,{0;1;550;603;657;710},{"N";5;4;3;2;1}),+IF(AND($C23&lt;50,$C23&gt;17.9),LOOKUP(L23,{0;1;562;629;696;763},{"N";5;4;3;2;1}))))</f>
        <v>0</v>
      </c>
      <c r="N23" s="13"/>
      <c r="O23" s="11" t="b">
        <f>+IF(AND($C23&lt;14,$C23&gt;10),LOOKUP(N23,{0;1;140;173;206;229},{"N";5;4;3;2;1}),+IF(AND($C23&lt;15,$C23&gt;13.9),LOOKUP(N23,{0;0.1;148;184;220;245},{"N";5;4;3;2;1}),+IF(AND($C23&lt;16,$C23&gt;14.9),LOOKUP(N23,{0;0.1;166;199;233;257},{"N";5;4;3;2;1}),+IF(AND($C23&lt;17,$C23&gt;15.9),LOOKUP(N23,{0;1;176;208;240;263},{"N";5;4;3;2;1}),+IF(AND($C23&lt;18,$C23&gt;16.9),LOOKUP(N23,{0;1;181;212;244;266},{"N";5;4;3;2;1}),+IF(AND($C23&lt;20,$C23&gt;17.9),LOOKUP(N23,{0;1;183;214;246;268},{"N";5;4;3;2;1}),+IF(AND($C23&lt;99,$C23&gt;20),LOOKUP(N23,{0;1;188;212;236;261},{"N";5;4;3;2;1}))))))))</f>
        <v>0</v>
      </c>
      <c r="P23" s="13"/>
      <c r="Q23" s="23" t="e">
        <f t="shared" si="1"/>
        <v>#DIV/0!</v>
      </c>
      <c r="R23" s="11" t="e">
        <f>LOOKUP(Q23,{0;0.1;0.97;1.06;1.08;1.15},{"N";5;4;3;2;1})</f>
        <v>#DIV/0!</v>
      </c>
      <c r="S23" s="13"/>
      <c r="T23" s="11" t="b">
        <f>+IF(AND($C23&lt;14,$C23&gt;10),LOOKUP(S23,{0;1;19;34;48;59},{"N";5;4;3;2;1}),+IF(AND($C23&lt;15,$C23&gt;13.9),LOOKUP(S23,{0;0.1;21;35;49;59},{"N";5;4;3;2;1}),+IF(AND($C23&lt;16,$C23&gt;14.9),LOOKUP(S23,{0;0.1;25;38;51;61},{"N";5;4;3;2;1}),+IF(AND($C23&lt;17,$C23&gt;15.9),LOOKUP(S23,{0;1;27;40;53;62},{"N";5;4;3;2;1}),+IF(AND($C23&lt;18,$C23&gt;16.9),LOOKUP(S23,{0;1;29;41;53;62},{"N";5;4;3;2;1}),+IF(AND($C23&lt;20,$C23&gt;17.9),LOOKUP(S23,{0;1;30;41;53;62},{"N";5;4;3;2;1}),+IF(AND($C23&lt;99,$C23&gt;20),LOOKUP(S23,{0;1;29;37;45;54},{"N";5;4;3;2;1}))))))))</f>
        <v>0</v>
      </c>
      <c r="U23" s="10"/>
      <c r="V23" s="11" t="e">
        <f>LOOKUP(U23,{0.1;9.5;10.5;11.5;12.5;20},{1;2;3;4;5;"N"})</f>
        <v>#N/A</v>
      </c>
      <c r="W23" s="10"/>
      <c r="X23" s="11" t="e">
        <f>LOOKUP(W23,{0.1;8.71;10.41;11.51;16.1;20},{1;2;3;4;5;"N"})</f>
        <v>#N/A</v>
      </c>
      <c r="Y23" s="10"/>
      <c r="Z23" s="11" t="e">
        <f>LOOKUP(Y23,{0.1;17.21;19.31;20.11;23.51;28},{1;2;3;4;5;"N"})</f>
        <v>#N/A</v>
      </c>
      <c r="AA23" s="10"/>
      <c r="AB23" s="11" t="e">
        <f>LOOKUP(AA23,{0.1;17.21;19.31;20.11;23.51;28},{1;2;3;4;5;"N"})</f>
        <v>#N/A</v>
      </c>
      <c r="AC23" s="13"/>
      <c r="AD23" s="13"/>
    </row>
    <row r="24" spans="1:30" ht="27" customHeight="1" x14ac:dyDescent="0.25">
      <c r="A24" s="32">
        <v>20</v>
      </c>
      <c r="B24" s="8"/>
      <c r="C24" s="19">
        <f t="shared" si="0"/>
        <v>0</v>
      </c>
      <c r="D24" s="8"/>
      <c r="E24" s="15"/>
      <c r="F24" s="16"/>
      <c r="G24" s="12"/>
      <c r="H24" s="13"/>
      <c r="I24" s="11" t="b">
        <f>+IF(AND($C24&lt;14,C24&gt;10),LOOKUP(H24,{0;1;7;11;16;20},{"N";5;4;3;2;1}),+IF(AND($C24&lt;16,$C24&gt;13.9),LOOKUP(H24,{0;0.1;7;12;17;22},{"N";5;4;3;2;1}),+IF(AND($C24&lt;18,$C24&gt;15.9),LOOKUP(H24,{0;0.1;7;12;18;23},{"N";5;4;3;2;1}),+IF(AND($C24&lt;50,$C24&gt;17.9),LOOKUP(H24,{0;1;6;12;18;23},{"N";5;4;3;2;1})))))</f>
        <v>0</v>
      </c>
      <c r="J24" s="13"/>
      <c r="K24" s="11" t="b">
        <f>+IF(AND($C24&lt;14,$C24&gt;10),LOOKUP(J24,{0;1;330;450;590;710},{"N";5;4;3;2;1}),+IF(AND($C24&lt;16,$C24&gt;13.9),LOOKUP(J24,{0;0.1;440;640;860;1070},{"N";5;4;3;2;1}),+IF(AND($C24&lt;18,$C24&gt;15.9),LOOKUP(J24,{0;0.1;630;850;1070;1280},{"N";5;4;3;2;1}),+IF(AND($C24&lt;50,$C24&gt;17.9),LOOKUP(J24,{0;1;580;910;1270;1600},{"N";5;4;3;2;1})))))</f>
        <v>0</v>
      </c>
      <c r="L24" s="13"/>
      <c r="M24" s="11" t="b">
        <f>+IF(AND($C24&lt;16,$C24&gt;13.9),LOOKUP(L24,{0;1;407;490;574;657},{"N";5;4;3;2;1}),+IF(AND($C24&lt;18,$C24&gt;15.9),LOOKUP(L24,{0;1;550;603;657;710},{"N";5;4;3;2;1}),+IF(AND($C24&lt;50,$C24&gt;17.9),LOOKUP(L24,{0;1;562;629;696;763},{"N";5;4;3;2;1}))))</f>
        <v>0</v>
      </c>
      <c r="N24" s="13"/>
      <c r="O24" s="11" t="b">
        <f>+IF(AND($C24&lt;14,$C24&gt;10),LOOKUP(N24,{0;1;140;173;206;229},{"N";5;4;3;2;1}),+IF(AND($C24&lt;15,$C24&gt;13.9),LOOKUP(N24,{0;0.1;148;184;220;245},{"N";5;4;3;2;1}),+IF(AND($C24&lt;16,$C24&gt;14.9),LOOKUP(N24,{0;0.1;166;199;233;257},{"N";5;4;3;2;1}),+IF(AND($C24&lt;17,$C24&gt;15.9),LOOKUP(N24,{0;1;176;208;240;263},{"N";5;4;3;2;1}),+IF(AND($C24&lt;18,$C24&gt;16.9),LOOKUP(N24,{0;1;181;212;244;266},{"N";5;4;3;2;1}),+IF(AND($C24&lt;20,$C24&gt;17.9),LOOKUP(N24,{0;1;183;214;246;268},{"N";5;4;3;2;1}),+IF(AND($C24&lt;99,$C24&gt;20),LOOKUP(N24,{0;1;188;212;236;261},{"N";5;4;3;2;1}))))))))</f>
        <v>0</v>
      </c>
      <c r="P24" s="13"/>
      <c r="Q24" s="23" t="e">
        <f t="shared" si="1"/>
        <v>#DIV/0!</v>
      </c>
      <c r="R24" s="11" t="e">
        <f>LOOKUP(Q24,{0;0.1;0.97;1.06;1.08;1.15},{"N";5;4;3;2;1})</f>
        <v>#DIV/0!</v>
      </c>
      <c r="S24" s="13"/>
      <c r="T24" s="11" t="b">
        <f>+IF(AND($C24&lt;14,$C24&gt;10),LOOKUP(S24,{0;1;19;34;48;59},{"N";5;4;3;2;1}),+IF(AND($C24&lt;15,$C24&gt;13.9),LOOKUP(S24,{0;0.1;21;35;49;59},{"N";5;4;3;2;1}),+IF(AND($C24&lt;16,$C24&gt;14.9),LOOKUP(S24,{0;0.1;25;38;51;61},{"N";5;4;3;2;1}),+IF(AND($C24&lt;17,$C24&gt;15.9),LOOKUP(S24,{0;1;27;40;53;62},{"N";5;4;3;2;1}),+IF(AND($C24&lt;18,$C24&gt;16.9),LOOKUP(S24,{0;1;29;41;53;62},{"N";5;4;3;2;1}),+IF(AND($C24&lt;20,$C24&gt;17.9),LOOKUP(S24,{0;1;30;41;53;62},{"N";5;4;3;2;1}),+IF(AND($C24&lt;99,$C24&gt;20),LOOKUP(S24,{0;1;29;37;45;54},{"N";5;4;3;2;1}))))))))</f>
        <v>0</v>
      </c>
      <c r="U24" s="10"/>
      <c r="V24" s="11" t="e">
        <f>LOOKUP(U24,{0.1;9.5;10.5;11.5;12.5;20},{1;2;3;4;5;"N"})</f>
        <v>#N/A</v>
      </c>
      <c r="W24" s="10"/>
      <c r="X24" s="11" t="e">
        <f>LOOKUP(W24,{0.1;8.71;10.41;11.51;16.1;20},{1;2;3;4;5;"N"})</f>
        <v>#N/A</v>
      </c>
      <c r="Y24" s="10"/>
      <c r="Z24" s="11" t="e">
        <f>LOOKUP(Y24,{0.1;17.21;19.31;20.11;23.51;28},{1;2;3;4;5;"N"})</f>
        <v>#N/A</v>
      </c>
      <c r="AA24" s="10"/>
      <c r="AB24" s="11" t="e">
        <f>LOOKUP(AA24,{0.1;17.21;19.31;20.11;23.51;28},{1;2;3;4;5;"N"})</f>
        <v>#N/A</v>
      </c>
      <c r="AC24" s="13"/>
      <c r="AD24" s="13"/>
    </row>
    <row r="25" spans="1:30" ht="27" customHeight="1" x14ac:dyDescent="0.25">
      <c r="A25" s="32">
        <v>21</v>
      </c>
      <c r="B25" s="8"/>
      <c r="C25" s="19">
        <f t="shared" si="0"/>
        <v>0</v>
      </c>
      <c r="D25" s="8"/>
      <c r="E25" s="15"/>
      <c r="F25" s="16"/>
      <c r="G25" s="12"/>
      <c r="H25" s="13"/>
      <c r="I25" s="11" t="b">
        <f>+IF(AND($C25&lt;14,C25&gt;10),LOOKUP(H25,{0;1;7;11;16;20},{"N";5;4;3;2;1}),+IF(AND($C25&lt;16,$C25&gt;13.9),LOOKUP(H25,{0;0.1;7;12;17;22},{"N";5;4;3;2;1}),+IF(AND($C25&lt;18,$C25&gt;15.9),LOOKUP(H25,{0;0.1;7;12;18;23},{"N";5;4;3;2;1}),+IF(AND($C25&lt;50,$C25&gt;17.9),LOOKUP(H25,{0;1;6;12;18;23},{"N";5;4;3;2;1})))))</f>
        <v>0</v>
      </c>
      <c r="J25" s="13"/>
      <c r="K25" s="11" t="b">
        <f>+IF(AND($C25&lt;14,$C25&gt;10),LOOKUP(J25,{0;1;330;450;590;710},{"N";5;4;3;2;1}),+IF(AND($C25&lt;16,$C25&gt;13.9),LOOKUP(J25,{0;0.1;440;640;860;1070},{"N";5;4;3;2;1}),+IF(AND($C25&lt;18,$C25&gt;15.9),LOOKUP(J25,{0;0.1;630;850;1070;1280},{"N";5;4;3;2;1}),+IF(AND($C25&lt;50,$C25&gt;17.9),LOOKUP(J25,{0;1;580;910;1270;1600},{"N";5;4;3;2;1})))))</f>
        <v>0</v>
      </c>
      <c r="L25" s="13"/>
      <c r="M25" s="11" t="b">
        <f>+IF(AND($C25&lt;16,$C25&gt;13.9),LOOKUP(L25,{0;1;407;490;574;657},{"N";5;4;3;2;1}),+IF(AND($C25&lt;18,$C25&gt;15.9),LOOKUP(L25,{0;1;550;603;657;710},{"N";5;4;3;2;1}),+IF(AND($C25&lt;50,$C25&gt;17.9),LOOKUP(L25,{0;1;562;629;696;763},{"N";5;4;3;2;1}))))</f>
        <v>0</v>
      </c>
      <c r="N25" s="13"/>
      <c r="O25" s="11" t="b">
        <f>+IF(AND($C25&lt;14,$C25&gt;10),LOOKUP(N25,{0;1;140;173;206;229},{"N";5;4;3;2;1}),+IF(AND($C25&lt;15,$C25&gt;13.9),LOOKUP(N25,{0;0.1;148;184;220;245},{"N";5;4;3;2;1}),+IF(AND($C25&lt;16,$C25&gt;14.9),LOOKUP(N25,{0;0.1;166;199;233;257},{"N";5;4;3;2;1}),+IF(AND($C25&lt;17,$C25&gt;15.9),LOOKUP(N25,{0;1;176;208;240;263},{"N";5;4;3;2;1}),+IF(AND($C25&lt;18,$C25&gt;16.9),LOOKUP(N25,{0;1;181;212;244;266},{"N";5;4;3;2;1}),+IF(AND($C25&lt;20,$C25&gt;17.9),LOOKUP(N25,{0;1;183;214;246;268},{"N";5;4;3;2;1}),+IF(AND($C25&lt;99,$C25&gt;20),LOOKUP(N25,{0;1;188;212;236;261},{"N";5;4;3;2;1}))))))))</f>
        <v>0</v>
      </c>
      <c r="P25" s="13"/>
      <c r="Q25" s="23" t="e">
        <f t="shared" si="1"/>
        <v>#DIV/0!</v>
      </c>
      <c r="R25" s="11" t="e">
        <f>LOOKUP(Q25,{0;0.1;0.97;1.06;1.08;1.15},{"N";5;4;3;2;1})</f>
        <v>#DIV/0!</v>
      </c>
      <c r="S25" s="13"/>
      <c r="T25" s="11" t="b">
        <f>+IF(AND($C25&lt;14,$C25&gt;10),LOOKUP(S25,{0;1;19;34;48;59},{"N";5;4;3;2;1}),+IF(AND($C25&lt;15,$C25&gt;13.9),LOOKUP(S25,{0;0.1;21;35;49;59},{"N";5;4;3;2;1}),+IF(AND($C25&lt;16,$C25&gt;14.9),LOOKUP(S25,{0;0.1;25;38;51;61},{"N";5;4;3;2;1}),+IF(AND($C25&lt;17,$C25&gt;15.9),LOOKUP(S25,{0;1;27;40;53;62},{"N";5;4;3;2;1}),+IF(AND($C25&lt;18,$C25&gt;16.9),LOOKUP(S25,{0;1;29;41;53;62},{"N";5;4;3;2;1}),+IF(AND($C25&lt;20,$C25&gt;17.9),LOOKUP(S25,{0;1;30;41;53;62},{"N";5;4;3;2;1}),+IF(AND($C25&lt;99,$C25&gt;20),LOOKUP(S25,{0;1;29;37;45;54},{"N";5;4;3;2;1}))))))))</f>
        <v>0</v>
      </c>
      <c r="U25" s="10"/>
      <c r="V25" s="11" t="e">
        <f>LOOKUP(U25,{0.1;9.5;10.5;11.5;12.5;20},{1;2;3;4;5;"N"})</f>
        <v>#N/A</v>
      </c>
      <c r="W25" s="10"/>
      <c r="X25" s="11" t="e">
        <f>LOOKUP(W25,{0.1;8.71;10.41;11.51;16.1;20},{1;2;3;4;5;"N"})</f>
        <v>#N/A</v>
      </c>
      <c r="Y25" s="10"/>
      <c r="Z25" s="11" t="e">
        <f>LOOKUP(Y25,{0.1;17.21;19.31;20.11;23.51;28},{1;2;3;4;5;"N"})</f>
        <v>#N/A</v>
      </c>
      <c r="AA25" s="10"/>
      <c r="AB25" s="11" t="e">
        <f>LOOKUP(AA25,{0.1;17.21;19.31;20.11;23.51;28},{1;2;3;4;5;"N"})</f>
        <v>#N/A</v>
      </c>
      <c r="AC25" s="13"/>
      <c r="AD25" s="13"/>
    </row>
    <row r="26" spans="1:30" ht="27" customHeight="1" x14ac:dyDescent="0.25">
      <c r="A26" s="32">
        <v>22</v>
      </c>
      <c r="B26" s="8"/>
      <c r="C26" s="19">
        <f t="shared" si="0"/>
        <v>0</v>
      </c>
      <c r="D26" s="8"/>
      <c r="E26" s="15"/>
      <c r="F26" s="16"/>
      <c r="G26" s="12"/>
      <c r="H26" s="13"/>
      <c r="I26" s="11" t="b">
        <f>+IF(AND($C26&lt;14,C26&gt;10),LOOKUP(H26,{0;1;7;11;16;20},{"N";5;4;3;2;1}),+IF(AND($C26&lt;16,$C26&gt;13.9),LOOKUP(H26,{0;0.1;7;12;17;22},{"N";5;4;3;2;1}),+IF(AND($C26&lt;18,$C26&gt;15.9),LOOKUP(H26,{0;0.1;7;12;18;23},{"N";5;4;3;2;1}),+IF(AND($C26&lt;50,$C26&gt;17.9),LOOKUP(H26,{0;1;6;12;18;23},{"N";5;4;3;2;1})))))</f>
        <v>0</v>
      </c>
      <c r="J26" s="13"/>
      <c r="K26" s="11" t="b">
        <f>+IF(AND($C26&lt;14,$C26&gt;10),LOOKUP(J26,{0;1;330;450;590;710},{"N";5;4;3;2;1}),+IF(AND($C26&lt;16,$C26&gt;13.9),LOOKUP(J26,{0;0.1;440;640;860;1070},{"N";5;4;3;2;1}),+IF(AND($C26&lt;18,$C26&gt;15.9),LOOKUP(J26,{0;0.1;630;850;1070;1280},{"N";5;4;3;2;1}),+IF(AND($C26&lt;50,$C26&gt;17.9),LOOKUP(J26,{0;1;580;910;1270;1600},{"N";5;4;3;2;1})))))</f>
        <v>0</v>
      </c>
      <c r="L26" s="13"/>
      <c r="M26" s="11" t="b">
        <f>+IF(AND($C26&lt;16,$C26&gt;13.9),LOOKUP(L26,{0;1;407;490;574;657},{"N";5;4;3;2;1}),+IF(AND($C26&lt;18,$C26&gt;15.9),LOOKUP(L26,{0;1;550;603;657;710},{"N";5;4;3;2;1}),+IF(AND($C26&lt;50,$C26&gt;17.9),LOOKUP(L26,{0;1;562;629;696;763},{"N";5;4;3;2;1}))))</f>
        <v>0</v>
      </c>
      <c r="N26" s="13"/>
      <c r="O26" s="11" t="b">
        <f>+IF(AND($C26&lt;14,$C26&gt;10),LOOKUP(N26,{0;1;140;173;206;229},{"N";5;4;3;2;1}),+IF(AND($C26&lt;15,$C26&gt;13.9),LOOKUP(N26,{0;0.1;148;184;220;245},{"N";5;4;3;2;1}),+IF(AND($C26&lt;16,$C26&gt;14.9),LOOKUP(N26,{0;0.1;166;199;233;257},{"N";5;4;3;2;1}),+IF(AND($C26&lt;17,$C26&gt;15.9),LOOKUP(N26,{0;1;176;208;240;263},{"N";5;4;3;2;1}),+IF(AND($C26&lt;18,$C26&gt;16.9),LOOKUP(N26,{0;1;181;212;244;266},{"N";5;4;3;2;1}),+IF(AND($C26&lt;20,$C26&gt;17.9),LOOKUP(N26,{0;1;183;214;246;268},{"N";5;4;3;2;1}),+IF(AND($C26&lt;99,$C26&gt;20),LOOKUP(N26,{0;1;188;212;236;261},{"N";5;4;3;2;1}))))))))</f>
        <v>0</v>
      </c>
      <c r="P26" s="13"/>
      <c r="Q26" s="23" t="e">
        <f t="shared" si="1"/>
        <v>#DIV/0!</v>
      </c>
      <c r="R26" s="11" t="e">
        <f>LOOKUP(Q26,{0;0.1;0.97;1.06;1.08;1.15},{"N";5;4;3;2;1})</f>
        <v>#DIV/0!</v>
      </c>
      <c r="S26" s="13"/>
      <c r="T26" s="11" t="b">
        <f>+IF(AND($C26&lt;14,$C26&gt;10),LOOKUP(S26,{0;1;19;34;48;59},{"N";5;4;3;2;1}),+IF(AND($C26&lt;15,$C26&gt;13.9),LOOKUP(S26,{0;0.1;21;35;49;59},{"N";5;4;3;2;1}),+IF(AND($C26&lt;16,$C26&gt;14.9),LOOKUP(S26,{0;0.1;25;38;51;61},{"N";5;4;3;2;1}),+IF(AND($C26&lt;17,$C26&gt;15.9),LOOKUP(S26,{0;1;27;40;53;62},{"N";5;4;3;2;1}),+IF(AND($C26&lt;18,$C26&gt;16.9),LOOKUP(S26,{0;1;29;41;53;62},{"N";5;4;3;2;1}),+IF(AND($C26&lt;20,$C26&gt;17.9),LOOKUP(S26,{0;1;30;41;53;62},{"N";5;4;3;2;1}),+IF(AND($C26&lt;99,$C26&gt;20),LOOKUP(S26,{0;1;29;37;45;54},{"N";5;4;3;2;1}))))))))</f>
        <v>0</v>
      </c>
      <c r="U26" s="10"/>
      <c r="V26" s="11" t="e">
        <f>LOOKUP(U26,{0.1;9.5;10.5;11.5;12.5;20},{1;2;3;4;5;"N"})</f>
        <v>#N/A</v>
      </c>
      <c r="W26" s="10"/>
      <c r="X26" s="11" t="e">
        <f>LOOKUP(W26,{0.1;8.71;10.41;11.51;16.1;20},{1;2;3;4;5;"N"})</f>
        <v>#N/A</v>
      </c>
      <c r="Y26" s="10"/>
      <c r="Z26" s="11" t="e">
        <f>LOOKUP(Y26,{0.1;17.21;19.31;20.11;23.51;28},{1;2;3;4;5;"N"})</f>
        <v>#N/A</v>
      </c>
      <c r="AA26" s="10"/>
      <c r="AB26" s="11" t="e">
        <f>LOOKUP(AA26,{0.1;17.21;19.31;20.11;23.51;28},{1;2;3;4;5;"N"})</f>
        <v>#N/A</v>
      </c>
      <c r="AC26" s="13"/>
      <c r="AD26" s="13"/>
    </row>
    <row r="27" spans="1:30" ht="27" customHeight="1" x14ac:dyDescent="0.25">
      <c r="A27" s="32">
        <v>23</v>
      </c>
      <c r="B27" s="8"/>
      <c r="C27" s="19">
        <f t="shared" si="0"/>
        <v>0</v>
      </c>
      <c r="D27" s="8"/>
      <c r="E27" s="15"/>
      <c r="F27" s="16"/>
      <c r="G27" s="12"/>
      <c r="H27" s="13"/>
      <c r="I27" s="11" t="b">
        <f>+IF(AND($C27&lt;14,C27&gt;10),LOOKUP(H27,{0;1;7;11;16;20},{"N";5;4;3;2;1}),+IF(AND($C27&lt;16,$C27&gt;13.9),LOOKUP(H27,{0;0.1;7;12;17;22},{"N";5;4;3;2;1}),+IF(AND($C27&lt;18,$C27&gt;15.9),LOOKUP(H27,{0;0.1;7;12;18;23},{"N";5;4;3;2;1}),+IF(AND($C27&lt;50,$C27&gt;17.9),LOOKUP(H27,{0;1;6;12;18;23},{"N";5;4;3;2;1})))))</f>
        <v>0</v>
      </c>
      <c r="J27" s="13"/>
      <c r="K27" s="11" t="b">
        <f>+IF(AND($C27&lt;14,$C27&gt;10),LOOKUP(J27,{0;1;330;450;590;710},{"N";5;4;3;2;1}),+IF(AND($C27&lt;16,$C27&gt;13.9),LOOKUP(J27,{0;0.1;440;640;860;1070},{"N";5;4;3;2;1}),+IF(AND($C27&lt;18,$C27&gt;15.9),LOOKUP(J27,{0;0.1;630;850;1070;1280},{"N";5;4;3;2;1}),+IF(AND($C27&lt;50,$C27&gt;17.9),LOOKUP(J27,{0;1;580;910;1270;1600},{"N";5;4;3;2;1})))))</f>
        <v>0</v>
      </c>
      <c r="L27" s="13"/>
      <c r="M27" s="11" t="b">
        <f>+IF(AND($C27&lt;16,$C27&gt;13.9),LOOKUP(L27,{0;1;407;490;574;657},{"N";5;4;3;2;1}),+IF(AND($C27&lt;18,$C27&gt;15.9),LOOKUP(L27,{0;1;550;603;657;710},{"N";5;4;3;2;1}),+IF(AND($C27&lt;50,$C27&gt;17.9),LOOKUP(L27,{0;1;562;629;696;763},{"N";5;4;3;2;1}))))</f>
        <v>0</v>
      </c>
      <c r="N27" s="13"/>
      <c r="O27" s="11" t="b">
        <f>+IF(AND($C27&lt;14,$C27&gt;10),LOOKUP(N27,{0;1;140;173;206;229},{"N";5;4;3;2;1}),+IF(AND($C27&lt;15,$C27&gt;13.9),LOOKUP(N27,{0;0.1;148;184;220;245},{"N";5;4;3;2;1}),+IF(AND($C27&lt;16,$C27&gt;14.9),LOOKUP(N27,{0;0.1;166;199;233;257},{"N";5;4;3;2;1}),+IF(AND($C27&lt;17,$C27&gt;15.9),LOOKUP(N27,{0;1;176;208;240;263},{"N";5;4;3;2;1}),+IF(AND($C27&lt;18,$C27&gt;16.9),LOOKUP(N27,{0;1;181;212;244;266},{"N";5;4;3;2;1}),+IF(AND($C27&lt;20,$C27&gt;17.9),LOOKUP(N27,{0;1;183;214;246;268},{"N";5;4;3;2;1}),+IF(AND($C27&lt;99,$C27&gt;20),LOOKUP(N27,{0;1;188;212;236;261},{"N";5;4;3;2;1}))))))))</f>
        <v>0</v>
      </c>
      <c r="P27" s="13"/>
      <c r="Q27" s="23" t="e">
        <f t="shared" si="1"/>
        <v>#DIV/0!</v>
      </c>
      <c r="R27" s="11" t="e">
        <f>LOOKUP(Q27,{0;0.1;0.97;1.06;1.08;1.15},{"N";5;4;3;2;1})</f>
        <v>#DIV/0!</v>
      </c>
      <c r="S27" s="13"/>
      <c r="T27" s="11" t="b">
        <f>+IF(AND($C27&lt;14,$C27&gt;10),LOOKUP(S27,{0;1;19;34;48;59},{"N";5;4;3;2;1}),+IF(AND($C27&lt;15,$C27&gt;13.9),LOOKUP(S27,{0;0.1;21;35;49;59},{"N";5;4;3;2;1}),+IF(AND($C27&lt;16,$C27&gt;14.9),LOOKUP(S27,{0;0.1;25;38;51;61},{"N";5;4;3;2;1}),+IF(AND($C27&lt;17,$C27&gt;15.9),LOOKUP(S27,{0;1;27;40;53;62},{"N";5;4;3;2;1}),+IF(AND($C27&lt;18,$C27&gt;16.9),LOOKUP(S27,{0;1;29;41;53;62},{"N";5;4;3;2;1}),+IF(AND($C27&lt;20,$C27&gt;17.9),LOOKUP(S27,{0;1;30;41;53;62},{"N";5;4;3;2;1}),+IF(AND($C27&lt;99,$C27&gt;20),LOOKUP(S27,{0;1;29;37;45;54},{"N";5;4;3;2;1}))))))))</f>
        <v>0</v>
      </c>
      <c r="U27" s="10"/>
      <c r="V27" s="11" t="e">
        <f>LOOKUP(U27,{0.1;9.5;10.5;11.5;12.5;20},{1;2;3;4;5;"N"})</f>
        <v>#N/A</v>
      </c>
      <c r="W27" s="10"/>
      <c r="X27" s="11" t="e">
        <f>LOOKUP(W27,{0.1;8.71;10.41;11.51;16.1;20},{1;2;3;4;5;"N"})</f>
        <v>#N/A</v>
      </c>
      <c r="Y27" s="10"/>
      <c r="Z27" s="11" t="e">
        <f>LOOKUP(Y27,{0.1;17.21;19.31;20.11;23.51;28},{1;2;3;4;5;"N"})</f>
        <v>#N/A</v>
      </c>
      <c r="AA27" s="10"/>
      <c r="AB27" s="11" t="e">
        <f>LOOKUP(AA27,{0.1;17.21;19.31;20.11;23.51;28},{1;2;3;4;5;"N"})</f>
        <v>#N/A</v>
      </c>
      <c r="AC27" s="13"/>
      <c r="AD27" s="13"/>
    </row>
    <row r="28" spans="1:30" ht="27" customHeight="1" x14ac:dyDescent="0.25">
      <c r="A28" s="32">
        <v>24</v>
      </c>
      <c r="B28" s="8"/>
      <c r="C28" s="19">
        <f t="shared" si="0"/>
        <v>0</v>
      </c>
      <c r="D28" s="8"/>
      <c r="E28" s="15"/>
      <c r="F28" s="16"/>
      <c r="G28" s="12"/>
      <c r="H28" s="13"/>
      <c r="I28" s="11" t="b">
        <f>+IF(AND($C28&lt;14,C28&gt;10),LOOKUP(H28,{0;1;7;11;16;20},{"N";5;4;3;2;1}),+IF(AND($C28&lt;16,$C28&gt;13.9),LOOKUP(H28,{0;0.1;7;12;17;22},{"N";5;4;3;2;1}),+IF(AND($C28&lt;18,$C28&gt;15.9),LOOKUP(H28,{0;0.1;7;12;18;23},{"N";5;4;3;2;1}),+IF(AND($C28&lt;50,$C28&gt;17.9),LOOKUP(H28,{0;1;6;12;18;23},{"N";5;4;3;2;1})))))</f>
        <v>0</v>
      </c>
      <c r="J28" s="13"/>
      <c r="K28" s="11" t="b">
        <f>+IF(AND($C28&lt;14,$C28&gt;10),LOOKUP(J28,{0;1;330;450;590;710},{"N";5;4;3;2;1}),+IF(AND($C28&lt;16,$C28&gt;13.9),LOOKUP(J28,{0;0.1;440;640;860;1070},{"N";5;4;3;2;1}),+IF(AND($C28&lt;18,$C28&gt;15.9),LOOKUP(J28,{0;0.1;630;850;1070;1280},{"N";5;4;3;2;1}),+IF(AND($C28&lt;50,$C28&gt;17.9),LOOKUP(J28,{0;1;580;910;1270;1600},{"N";5;4;3;2;1})))))</f>
        <v>0</v>
      </c>
      <c r="L28" s="13"/>
      <c r="M28" s="11" t="b">
        <f>+IF(AND($C28&lt;16,$C28&gt;13.9),LOOKUP(L28,{0;1;407;490;574;657},{"N";5;4;3;2;1}),+IF(AND($C28&lt;18,$C28&gt;15.9),LOOKUP(L28,{0;1;550;603;657;710},{"N";5;4;3;2;1}),+IF(AND($C28&lt;50,$C28&gt;17.9),LOOKUP(L28,{0;1;562;629;696;763},{"N";5;4;3;2;1}))))</f>
        <v>0</v>
      </c>
      <c r="N28" s="13"/>
      <c r="O28" s="11" t="b">
        <f>+IF(AND($C28&lt;14,$C28&gt;10),LOOKUP(N28,{0;1;140;173;206;229},{"N";5;4;3;2;1}),+IF(AND($C28&lt;15,$C28&gt;13.9),LOOKUP(N28,{0;0.1;148;184;220;245},{"N";5;4;3;2;1}),+IF(AND($C28&lt;16,$C28&gt;14.9),LOOKUP(N28,{0;0.1;166;199;233;257},{"N";5;4;3;2;1}),+IF(AND($C28&lt;17,$C28&gt;15.9),LOOKUP(N28,{0;1;176;208;240;263},{"N";5;4;3;2;1}),+IF(AND($C28&lt;18,$C28&gt;16.9),LOOKUP(N28,{0;1;181;212;244;266},{"N";5;4;3;2;1}),+IF(AND($C28&lt;20,$C28&gt;17.9),LOOKUP(N28,{0;1;183;214;246;268},{"N";5;4;3;2;1}),+IF(AND($C28&lt;99,$C28&gt;20),LOOKUP(N28,{0;1;188;212;236;261},{"N";5;4;3;2;1}))))))))</f>
        <v>0</v>
      </c>
      <c r="P28" s="13"/>
      <c r="Q28" s="23" t="e">
        <f t="shared" si="1"/>
        <v>#DIV/0!</v>
      </c>
      <c r="R28" s="11" t="e">
        <f>LOOKUP(Q28,{0;0.1;0.97;1.06;1.08;1.15},{"N";5;4;3;2;1})</f>
        <v>#DIV/0!</v>
      </c>
      <c r="S28" s="13"/>
      <c r="T28" s="11" t="b">
        <f>+IF(AND($C28&lt;14,$C28&gt;10),LOOKUP(S28,{0;1;19;34;48;59},{"N";5;4;3;2;1}),+IF(AND($C28&lt;15,$C28&gt;13.9),LOOKUP(S28,{0;0.1;21;35;49;59},{"N";5;4;3;2;1}),+IF(AND($C28&lt;16,$C28&gt;14.9),LOOKUP(S28,{0;0.1;25;38;51;61},{"N";5;4;3;2;1}),+IF(AND($C28&lt;17,$C28&gt;15.9),LOOKUP(S28,{0;1;27;40;53;62},{"N";5;4;3;2;1}),+IF(AND($C28&lt;18,$C28&gt;16.9),LOOKUP(S28,{0;1;29;41;53;62},{"N";5;4;3;2;1}),+IF(AND($C28&lt;20,$C28&gt;17.9),LOOKUP(S28,{0;1;30;41;53;62},{"N";5;4;3;2;1}),+IF(AND($C28&lt;99,$C28&gt;20),LOOKUP(S28,{0;1;29;37;45;54},{"N";5;4;3;2;1}))))))))</f>
        <v>0</v>
      </c>
      <c r="U28" s="10"/>
      <c r="V28" s="11" t="e">
        <f>LOOKUP(U28,{0.1;9.5;10.5;11.5;12.5;20},{1;2;3;4;5;"N"})</f>
        <v>#N/A</v>
      </c>
      <c r="W28" s="10"/>
      <c r="X28" s="11" t="e">
        <f>LOOKUP(W28,{0.1;8.71;10.41;11.51;16.1;20},{1;2;3;4;5;"N"})</f>
        <v>#N/A</v>
      </c>
      <c r="Y28" s="10"/>
      <c r="Z28" s="11" t="e">
        <f>LOOKUP(Y28,{0.1;17.21;19.31;20.11;23.51;28},{1;2;3;4;5;"N"})</f>
        <v>#N/A</v>
      </c>
      <c r="AA28" s="10"/>
      <c r="AB28" s="11" t="e">
        <f>LOOKUP(AA28,{0.1;17.21;19.31;20.11;23.51;28},{1;2;3;4;5;"N"})</f>
        <v>#N/A</v>
      </c>
      <c r="AC28" s="13"/>
      <c r="AD28" s="13"/>
    </row>
    <row r="29" spans="1:30" ht="27" customHeight="1" x14ac:dyDescent="0.25">
      <c r="A29" s="32">
        <v>25</v>
      </c>
      <c r="B29" s="8"/>
      <c r="C29" s="19">
        <f t="shared" si="0"/>
        <v>0</v>
      </c>
      <c r="D29" s="8"/>
      <c r="E29" s="15"/>
      <c r="F29" s="16"/>
      <c r="G29" s="12"/>
      <c r="H29" s="13"/>
      <c r="I29" s="11" t="b">
        <f>+IF(AND($C29&lt;14,C29&gt;10),LOOKUP(H29,{0;1;7;11;16;20},{"N";5;4;3;2;1}),+IF(AND($C29&lt;16,$C29&gt;13.9),LOOKUP(H29,{0;0.1;7;12;17;22},{"N";5;4;3;2;1}),+IF(AND($C29&lt;18,$C29&gt;15.9),LOOKUP(H29,{0;0.1;7;12;18;23},{"N";5;4;3;2;1}),+IF(AND($C29&lt;50,$C29&gt;17.9),LOOKUP(H29,{0;1;6;12;18;23},{"N";5;4;3;2;1})))))</f>
        <v>0</v>
      </c>
      <c r="J29" s="13"/>
      <c r="K29" s="11" t="b">
        <f>+IF(AND($C29&lt;14,$C29&gt;10),LOOKUP(J29,{0;1;330;450;590;710},{"N";5;4;3;2;1}),+IF(AND($C29&lt;16,$C29&gt;13.9),LOOKUP(J29,{0;0.1;440;640;860;1070},{"N";5;4;3;2;1}),+IF(AND($C29&lt;18,$C29&gt;15.9),LOOKUP(J29,{0;0.1;630;850;1070;1280},{"N";5;4;3;2;1}),+IF(AND($C29&lt;50,$C29&gt;17.9),LOOKUP(J29,{0;1;580;910;1270;1600},{"N";5;4;3;2;1})))))</f>
        <v>0</v>
      </c>
      <c r="L29" s="13"/>
      <c r="M29" s="11" t="b">
        <f>+IF(AND($C29&lt;16,$C29&gt;13.9),LOOKUP(L29,{0;1;407;490;574;657},{"N";5;4;3;2;1}),+IF(AND($C29&lt;18,$C29&gt;15.9),LOOKUP(L29,{0;1;550;603;657;710},{"N";5;4;3;2;1}),+IF(AND($C29&lt;50,$C29&gt;17.9),LOOKUP(L29,{0;1;562;629;696;763},{"N";5;4;3;2;1}))))</f>
        <v>0</v>
      </c>
      <c r="N29" s="13"/>
      <c r="O29" s="11" t="b">
        <f>+IF(AND($C29&lt;14,$C29&gt;10),LOOKUP(N29,{0;1;140;173;206;229},{"N";5;4;3;2;1}),+IF(AND($C29&lt;15,$C29&gt;13.9),LOOKUP(N29,{0;0.1;148;184;220;245},{"N";5;4;3;2;1}),+IF(AND($C29&lt;16,$C29&gt;14.9),LOOKUP(N29,{0;0.1;166;199;233;257},{"N";5;4;3;2;1}),+IF(AND($C29&lt;17,$C29&gt;15.9),LOOKUP(N29,{0;1;176;208;240;263},{"N";5;4;3;2;1}),+IF(AND($C29&lt;18,$C29&gt;16.9),LOOKUP(N29,{0;1;181;212;244;266},{"N";5;4;3;2;1}),+IF(AND($C29&lt;20,$C29&gt;17.9),LOOKUP(N29,{0;1;183;214;246;268},{"N";5;4;3;2;1}),+IF(AND($C29&lt;99,$C29&gt;20),LOOKUP(N29,{0;1;188;212;236;261},{"N";5;4;3;2;1}))))))))</f>
        <v>0</v>
      </c>
      <c r="P29" s="13"/>
      <c r="Q29" s="23" t="e">
        <f t="shared" si="1"/>
        <v>#DIV/0!</v>
      </c>
      <c r="R29" s="11" t="e">
        <f>LOOKUP(Q29,{0;0.1;0.97;1.06;1.08;1.15},{"N";5;4;3;2;1})</f>
        <v>#DIV/0!</v>
      </c>
      <c r="S29" s="13"/>
      <c r="T29" s="11" t="b">
        <f>+IF(AND($C29&lt;14,$C29&gt;10),LOOKUP(S29,{0;1;19;34;48;59},{"N";5;4;3;2;1}),+IF(AND($C29&lt;15,$C29&gt;13.9),LOOKUP(S29,{0;0.1;21;35;49;59},{"N";5;4;3;2;1}),+IF(AND($C29&lt;16,$C29&gt;14.9),LOOKUP(S29,{0;0.1;25;38;51;61},{"N";5;4;3;2;1}),+IF(AND($C29&lt;17,$C29&gt;15.9),LOOKUP(S29,{0;1;27;40;53;62},{"N";5;4;3;2;1}),+IF(AND($C29&lt;18,$C29&gt;16.9),LOOKUP(S29,{0;1;29;41;53;62},{"N";5;4;3;2;1}),+IF(AND($C29&lt;20,$C29&gt;17.9),LOOKUP(S29,{0;1;30;41;53;62},{"N";5;4;3;2;1}),+IF(AND($C29&lt;99,$C29&gt;20),LOOKUP(S29,{0;1;29;37;45;54},{"N";5;4;3;2;1}))))))))</f>
        <v>0</v>
      </c>
      <c r="U29" s="10"/>
      <c r="V29" s="11" t="e">
        <f>LOOKUP(U29,{0.1;9.5;10.5;11.5;12.5;20},{1;2;3;4;5;"N"})</f>
        <v>#N/A</v>
      </c>
      <c r="W29" s="10"/>
      <c r="X29" s="11" t="e">
        <f>LOOKUP(W29,{0.1;8.71;10.41;11.51;16.1;20},{1;2;3;4;5;"N"})</f>
        <v>#N/A</v>
      </c>
      <c r="Y29" s="10"/>
      <c r="Z29" s="11" t="e">
        <f>LOOKUP(Y29,{0.1;17.21;19.31;20.11;23.51;28},{1;2;3;4;5;"N"})</f>
        <v>#N/A</v>
      </c>
      <c r="AA29" s="10"/>
      <c r="AB29" s="11" t="e">
        <f>LOOKUP(AA29,{0.1;17.21;19.31;20.11;23.51;28},{1;2;3;4;5;"N"})</f>
        <v>#N/A</v>
      </c>
      <c r="AC29" s="13"/>
      <c r="AD29" s="13"/>
    </row>
    <row r="30" spans="1:30" ht="27" customHeight="1" x14ac:dyDescent="0.25">
      <c r="A30" s="32">
        <v>26</v>
      </c>
      <c r="B30" s="8"/>
      <c r="C30" s="19">
        <f t="shared" si="0"/>
        <v>0</v>
      </c>
      <c r="D30" s="8"/>
      <c r="E30" s="15"/>
      <c r="F30" s="16"/>
      <c r="G30" s="12"/>
      <c r="H30" s="13"/>
      <c r="I30" s="11" t="b">
        <f>+IF(AND($C30&lt;14,C30&gt;10),LOOKUP(H30,{0;1;7;11;16;20},{"N";5;4;3;2;1}),+IF(AND($C30&lt;16,$C30&gt;13.9),LOOKUP(H30,{0;0.1;7;12;17;22},{"N";5;4;3;2;1}),+IF(AND($C30&lt;18,$C30&gt;15.9),LOOKUP(H30,{0;0.1;7;12;18;23},{"N";5;4;3;2;1}),+IF(AND($C30&lt;50,$C30&gt;17.9),LOOKUP(H30,{0;1;6;12;18;23},{"N";5;4;3;2;1})))))</f>
        <v>0</v>
      </c>
      <c r="J30" s="13"/>
      <c r="K30" s="11" t="b">
        <f>+IF(AND($C30&lt;14,$C30&gt;10),LOOKUP(J30,{0;1;330;450;590;710},{"N";5;4;3;2;1}),+IF(AND($C30&lt;16,$C30&gt;13.9),LOOKUP(J30,{0;0.1;440;640;860;1070},{"N";5;4;3;2;1}),+IF(AND($C30&lt;18,$C30&gt;15.9),LOOKUP(J30,{0;0.1;630;850;1070;1280},{"N";5;4;3;2;1}),+IF(AND($C30&lt;50,$C30&gt;17.9),LOOKUP(J30,{0;1;580;910;1270;1600},{"N";5;4;3;2;1})))))</f>
        <v>0</v>
      </c>
      <c r="L30" s="13"/>
      <c r="M30" s="11" t="b">
        <f>+IF(AND($C30&lt;16,$C30&gt;13.9),LOOKUP(L30,{0;1;407;490;574;657},{"N";5;4;3;2;1}),+IF(AND($C30&lt;18,$C30&gt;15.9),LOOKUP(L30,{0;1;550;603;657;710},{"N";5;4;3;2;1}),+IF(AND($C30&lt;50,$C30&gt;17.9),LOOKUP(L30,{0;1;562;629;696;763},{"N";5;4;3;2;1}))))</f>
        <v>0</v>
      </c>
      <c r="N30" s="13"/>
      <c r="O30" s="11" t="b">
        <f>+IF(AND($C30&lt;14,$C30&gt;10),LOOKUP(N30,{0;1;140;173;206;229},{"N";5;4;3;2;1}),+IF(AND($C30&lt;15,$C30&gt;13.9),LOOKUP(N30,{0;0.1;148;184;220;245},{"N";5;4;3;2;1}),+IF(AND($C30&lt;16,$C30&gt;14.9),LOOKUP(N30,{0;0.1;166;199;233;257},{"N";5;4;3;2;1}),+IF(AND($C30&lt;17,$C30&gt;15.9),LOOKUP(N30,{0;1;176;208;240;263},{"N";5;4;3;2;1}),+IF(AND($C30&lt;18,$C30&gt;16.9),LOOKUP(N30,{0;1;181;212;244;266},{"N";5;4;3;2;1}),+IF(AND($C30&lt;20,$C30&gt;17.9),LOOKUP(N30,{0;1;183;214;246;268},{"N";5;4;3;2;1}),+IF(AND($C30&lt;99,$C30&gt;20),LOOKUP(N30,{0;1;188;212;236;261},{"N";5;4;3;2;1}))))))))</f>
        <v>0</v>
      </c>
      <c r="P30" s="13"/>
      <c r="Q30" s="23" t="e">
        <f t="shared" si="1"/>
        <v>#DIV/0!</v>
      </c>
      <c r="R30" s="11" t="e">
        <f>LOOKUP(Q30,{0;0.1;0.97;1.06;1.08;1.15},{"N";5;4;3;2;1})</f>
        <v>#DIV/0!</v>
      </c>
      <c r="S30" s="13"/>
      <c r="T30" s="11" t="b">
        <f>+IF(AND($C30&lt;14,$C30&gt;10),LOOKUP(S30,{0;1;19;34;48;59},{"N";5;4;3;2;1}),+IF(AND($C30&lt;15,$C30&gt;13.9),LOOKUP(S30,{0;0.1;21;35;49;59},{"N";5;4;3;2;1}),+IF(AND($C30&lt;16,$C30&gt;14.9),LOOKUP(S30,{0;0.1;25;38;51;61},{"N";5;4;3;2;1}),+IF(AND($C30&lt;17,$C30&gt;15.9),LOOKUP(S30,{0;1;27;40;53;62},{"N";5;4;3;2;1}),+IF(AND($C30&lt;18,$C30&gt;16.9),LOOKUP(S30,{0;1;29;41;53;62},{"N";5;4;3;2;1}),+IF(AND($C30&lt;20,$C30&gt;17.9),LOOKUP(S30,{0;1;30;41;53;62},{"N";5;4;3;2;1}),+IF(AND($C30&lt;99,$C30&gt;20),LOOKUP(S30,{0;1;29;37;45;54},{"N";5;4;3;2;1}))))))))</f>
        <v>0</v>
      </c>
      <c r="U30" s="10"/>
      <c r="V30" s="11" t="e">
        <f>LOOKUP(U30,{0.1;9.5;10.5;11.5;12.5;20},{1;2;3;4;5;"N"})</f>
        <v>#N/A</v>
      </c>
      <c r="W30" s="10"/>
      <c r="X30" s="11" t="e">
        <f>LOOKUP(W30,{0.1;8.71;10.41;11.51;16.1;20},{1;2;3;4;5;"N"})</f>
        <v>#N/A</v>
      </c>
      <c r="Y30" s="10"/>
      <c r="Z30" s="11" t="e">
        <f>LOOKUP(Y30,{0.1;17.21;19.31;20.11;23.51;28},{1;2;3;4;5;"N"})</f>
        <v>#N/A</v>
      </c>
      <c r="AA30" s="10"/>
      <c r="AB30" s="11" t="e">
        <f>LOOKUP(AA30,{0.1;17.21;19.31;20.11;23.51;28},{1;2;3;4;5;"N"})</f>
        <v>#N/A</v>
      </c>
      <c r="AC30" s="13"/>
      <c r="AD30" s="13"/>
    </row>
    <row r="31" spans="1:30" ht="27" customHeight="1" x14ac:dyDescent="0.25">
      <c r="A31" s="32">
        <v>27</v>
      </c>
      <c r="B31" s="8"/>
      <c r="C31" s="19">
        <f t="shared" si="0"/>
        <v>0</v>
      </c>
      <c r="D31" s="8"/>
      <c r="E31" s="15"/>
      <c r="F31" s="16"/>
      <c r="G31" s="12"/>
      <c r="H31" s="13"/>
      <c r="I31" s="11" t="b">
        <f>+IF(AND($C31&lt;14,C31&gt;10),LOOKUP(H31,{0;1;7;11;16;20},{"N";5;4;3;2;1}),+IF(AND($C31&lt;16,$C31&gt;13.9),LOOKUP(H31,{0;0.1;7;12;17;22},{"N";5;4;3;2;1}),+IF(AND($C31&lt;18,$C31&gt;15.9),LOOKUP(H31,{0;0.1;7;12;18;23},{"N";5;4;3;2;1}),+IF(AND($C31&lt;50,$C31&gt;17.9),LOOKUP(H31,{0;1;6;12;18;23},{"N";5;4;3;2;1})))))</f>
        <v>0</v>
      </c>
      <c r="J31" s="13"/>
      <c r="K31" s="11" t="b">
        <f>+IF(AND($C31&lt;14,$C31&gt;10),LOOKUP(J31,{0;1;330;450;590;710},{"N";5;4;3;2;1}),+IF(AND($C31&lt;16,$C31&gt;13.9),LOOKUP(J31,{0;0.1;440;640;860;1070},{"N";5;4;3;2;1}),+IF(AND($C31&lt;18,$C31&gt;15.9),LOOKUP(J31,{0;0.1;630;850;1070;1280},{"N";5;4;3;2;1}),+IF(AND($C31&lt;50,$C31&gt;17.9),LOOKUP(J31,{0;1;580;910;1270;1600},{"N";5;4;3;2;1})))))</f>
        <v>0</v>
      </c>
      <c r="L31" s="13"/>
      <c r="M31" s="11" t="b">
        <f>+IF(AND($C31&lt;16,$C31&gt;13.9),LOOKUP(L31,{0;1;407;490;574;657},{"N";5;4;3;2;1}),+IF(AND($C31&lt;18,$C31&gt;15.9),LOOKUP(L31,{0;1;550;603;657;710},{"N";5;4;3;2;1}),+IF(AND($C31&lt;50,$C31&gt;17.9),LOOKUP(L31,{0;1;562;629;696;763},{"N";5;4;3;2;1}))))</f>
        <v>0</v>
      </c>
      <c r="N31" s="13"/>
      <c r="O31" s="11" t="b">
        <f>+IF(AND($C31&lt;14,$C31&gt;10),LOOKUP(N31,{0;1;140;173;206;229},{"N";5;4;3;2;1}),+IF(AND($C31&lt;15,$C31&gt;13.9),LOOKUP(N31,{0;0.1;148;184;220;245},{"N";5;4;3;2;1}),+IF(AND($C31&lt;16,$C31&gt;14.9),LOOKUP(N31,{0;0.1;166;199;233;257},{"N";5;4;3;2;1}),+IF(AND($C31&lt;17,$C31&gt;15.9),LOOKUP(N31,{0;1;176;208;240;263},{"N";5;4;3;2;1}),+IF(AND($C31&lt;18,$C31&gt;16.9),LOOKUP(N31,{0;1;181;212;244;266},{"N";5;4;3;2;1}),+IF(AND($C31&lt;20,$C31&gt;17.9),LOOKUP(N31,{0;1;183;214;246;268},{"N";5;4;3;2;1}),+IF(AND($C31&lt;99,$C31&gt;20),LOOKUP(N31,{0;1;188;212;236;261},{"N";5;4;3;2;1}))))))))</f>
        <v>0</v>
      </c>
      <c r="P31" s="13"/>
      <c r="Q31" s="23" t="e">
        <f t="shared" si="1"/>
        <v>#DIV/0!</v>
      </c>
      <c r="R31" s="11" t="e">
        <f>LOOKUP(Q31,{0;0.1;0.97;1.06;1.08;1.15},{"N";5;4;3;2;1})</f>
        <v>#DIV/0!</v>
      </c>
      <c r="S31" s="13"/>
      <c r="T31" s="11" t="b">
        <f>+IF(AND($C31&lt;14,$C31&gt;10),LOOKUP(S31,{0;1;19;34;48;59},{"N";5;4;3;2;1}),+IF(AND($C31&lt;15,$C31&gt;13.9),LOOKUP(S31,{0;0.1;21;35;49;59},{"N";5;4;3;2;1}),+IF(AND($C31&lt;16,$C31&gt;14.9),LOOKUP(S31,{0;0.1;25;38;51;61},{"N";5;4;3;2;1}),+IF(AND($C31&lt;17,$C31&gt;15.9),LOOKUP(S31,{0;1;27;40;53;62},{"N";5;4;3;2;1}),+IF(AND($C31&lt;18,$C31&gt;16.9),LOOKUP(S31,{0;1;29;41;53;62},{"N";5;4;3;2;1}),+IF(AND($C31&lt;20,$C31&gt;17.9),LOOKUP(S31,{0;1;30;41;53;62},{"N";5;4;3;2;1}),+IF(AND($C31&lt;99,$C31&gt;20),LOOKUP(S31,{0;1;29;37;45;54},{"N";5;4;3;2;1}))))))))</f>
        <v>0</v>
      </c>
      <c r="U31" s="10"/>
      <c r="V31" s="11" t="e">
        <f>LOOKUP(U31,{0.1;9.5;10.5;11.5;12.5;20},{1;2;3;4;5;"N"})</f>
        <v>#N/A</v>
      </c>
      <c r="W31" s="10"/>
      <c r="X31" s="11" t="e">
        <f>LOOKUP(W31,{0.1;8.71;10.41;11.51;16.1;20},{1;2;3;4;5;"N"})</f>
        <v>#N/A</v>
      </c>
      <c r="Y31" s="10"/>
      <c r="Z31" s="11" t="e">
        <f>LOOKUP(Y31,{0.1;17.21;19.31;20.11;23.51;28},{1;2;3;4;5;"N"})</f>
        <v>#N/A</v>
      </c>
      <c r="AA31" s="10"/>
      <c r="AB31" s="11" t="e">
        <f>LOOKUP(AA31,{0.1;17.21;19.31;20.11;23.51;28},{1;2;3;4;5;"N"})</f>
        <v>#N/A</v>
      </c>
      <c r="AC31" s="13"/>
      <c r="AD31" s="13"/>
    </row>
    <row r="32" spans="1:30" ht="27" customHeight="1" x14ac:dyDescent="0.25">
      <c r="A32" s="32">
        <v>28</v>
      </c>
      <c r="B32" s="8"/>
      <c r="C32" s="19">
        <f t="shared" si="0"/>
        <v>0</v>
      </c>
      <c r="D32" s="8"/>
      <c r="E32" s="15"/>
      <c r="F32" s="16"/>
      <c r="G32" s="12"/>
      <c r="H32" s="13"/>
      <c r="I32" s="11" t="b">
        <f>+IF(AND($C32&lt;14,C32&gt;10),LOOKUP(H32,{0;1;7;11;16;20},{"N";5;4;3;2;1}),+IF(AND($C32&lt;16,$C32&gt;13.9),LOOKUP(H32,{0;0.1;7;12;17;22},{"N";5;4;3;2;1}),+IF(AND($C32&lt;18,$C32&gt;15.9),LOOKUP(H32,{0;0.1;7;12;18;23},{"N";5;4;3;2;1}),+IF(AND($C32&lt;50,$C32&gt;17.9),LOOKUP(H32,{0;1;6;12;18;23},{"N";5;4;3;2;1})))))</f>
        <v>0</v>
      </c>
      <c r="J32" s="13"/>
      <c r="K32" s="11" t="b">
        <f>+IF(AND($C32&lt;14,$C32&gt;10),LOOKUP(J32,{0;1;330;450;590;710},{"N";5;4;3;2;1}),+IF(AND($C32&lt;16,$C32&gt;13.9),LOOKUP(J32,{0;0.1;440;640;860;1070},{"N";5;4;3;2;1}),+IF(AND($C32&lt;18,$C32&gt;15.9),LOOKUP(J32,{0;0.1;630;850;1070;1280},{"N";5;4;3;2;1}),+IF(AND($C32&lt;50,$C32&gt;17.9),LOOKUP(J32,{0;1;580;910;1270;1600},{"N";5;4;3;2;1})))))</f>
        <v>0</v>
      </c>
      <c r="L32" s="13"/>
      <c r="M32" s="11" t="b">
        <f>+IF(AND($C32&lt;16,$C32&gt;13.9),LOOKUP(L32,{0;1;407;490;574;657},{"N";5;4;3;2;1}),+IF(AND($C32&lt;18,$C32&gt;15.9),LOOKUP(L32,{0;1;550;603;657;710},{"N";5;4;3;2;1}),+IF(AND($C32&lt;50,$C32&gt;17.9),LOOKUP(L32,{0;1;562;629;696;763},{"N";5;4;3;2;1}))))</f>
        <v>0</v>
      </c>
      <c r="N32" s="13"/>
      <c r="O32" s="11" t="b">
        <f>+IF(AND($C32&lt;14,$C32&gt;10),LOOKUP(N32,{0;1;140;173;206;229},{"N";5;4;3;2;1}),+IF(AND($C32&lt;15,$C32&gt;13.9),LOOKUP(N32,{0;0.1;148;184;220;245},{"N";5;4;3;2;1}),+IF(AND($C32&lt;16,$C32&gt;14.9),LOOKUP(N32,{0;0.1;166;199;233;257},{"N";5;4;3;2;1}),+IF(AND($C32&lt;17,$C32&gt;15.9),LOOKUP(N32,{0;1;176;208;240;263},{"N";5;4;3;2;1}),+IF(AND($C32&lt;18,$C32&gt;16.9),LOOKUP(N32,{0;1;181;212;244;266},{"N";5;4;3;2;1}),+IF(AND($C32&lt;20,$C32&gt;17.9),LOOKUP(N32,{0;1;183;214;246;268},{"N";5;4;3;2;1}),+IF(AND($C32&lt;99,$C32&gt;20),LOOKUP(N32,{0;1;188;212;236;261},{"N";5;4;3;2;1}))))))))</f>
        <v>0</v>
      </c>
      <c r="P32" s="13"/>
      <c r="Q32" s="23" t="e">
        <f t="shared" si="1"/>
        <v>#DIV/0!</v>
      </c>
      <c r="R32" s="11" t="e">
        <f>LOOKUP(Q32,{0;0.1;0.97;1.06;1.08;1.15},{"N";5;4;3;2;1})</f>
        <v>#DIV/0!</v>
      </c>
      <c r="S32" s="13"/>
      <c r="T32" s="11" t="b">
        <f>+IF(AND($C32&lt;14,$C32&gt;10),LOOKUP(S32,{0;1;19;34;48;59},{"N";5;4;3;2;1}),+IF(AND($C32&lt;15,$C32&gt;13.9),LOOKUP(S32,{0;0.1;21;35;49;59},{"N";5;4;3;2;1}),+IF(AND($C32&lt;16,$C32&gt;14.9),LOOKUP(S32,{0;0.1;25;38;51;61},{"N";5;4;3;2;1}),+IF(AND($C32&lt;17,$C32&gt;15.9),LOOKUP(S32,{0;1;27;40;53;62},{"N";5;4;3;2;1}),+IF(AND($C32&lt;18,$C32&gt;16.9),LOOKUP(S32,{0;1;29;41;53;62},{"N";5;4;3;2;1}),+IF(AND($C32&lt;20,$C32&gt;17.9),LOOKUP(S32,{0;1;30;41;53;62},{"N";5;4;3;2;1}),+IF(AND($C32&lt;99,$C32&gt;20),LOOKUP(S32,{0;1;29;37;45;54},{"N";5;4;3;2;1}))))))))</f>
        <v>0</v>
      </c>
      <c r="U32" s="10"/>
      <c r="V32" s="11" t="e">
        <f>LOOKUP(U32,{0.1;9.5;10.5;11.5;12.5;20},{1;2;3;4;5;"N"})</f>
        <v>#N/A</v>
      </c>
      <c r="W32" s="10"/>
      <c r="X32" s="11" t="e">
        <f>LOOKUP(W32,{0.1;8.71;10.41;11.51;16.1;20},{1;2;3;4;5;"N"})</f>
        <v>#N/A</v>
      </c>
      <c r="Y32" s="10"/>
      <c r="Z32" s="11" t="e">
        <f>LOOKUP(Y32,{0.1;17.21;19.31;20.11;23.51;28},{1;2;3;4;5;"N"})</f>
        <v>#N/A</v>
      </c>
      <c r="AA32" s="10"/>
      <c r="AB32" s="11" t="e">
        <f>LOOKUP(AA32,{0.1;17.21;19.31;20.11;23.51;28},{1;2;3;4;5;"N"})</f>
        <v>#N/A</v>
      </c>
      <c r="AC32" s="13"/>
      <c r="AD32" s="13"/>
    </row>
    <row r="33" spans="1:30" ht="27" customHeight="1" x14ac:dyDescent="0.25">
      <c r="A33" s="32">
        <v>29</v>
      </c>
      <c r="B33" s="8"/>
      <c r="C33" s="19">
        <f t="shared" si="0"/>
        <v>0</v>
      </c>
      <c r="D33" s="8"/>
      <c r="E33" s="15"/>
      <c r="F33" s="16"/>
      <c r="G33" s="12"/>
      <c r="H33" s="13"/>
      <c r="I33" s="11" t="b">
        <f>+IF(AND($C33&lt;14,C33&gt;10),LOOKUP(H33,{0;1;7;11;16;20},{"N";5;4;3;2;1}),+IF(AND($C33&lt;16,$C33&gt;13.9),LOOKUP(H33,{0;0.1;7;12;17;22},{"N";5;4;3;2;1}),+IF(AND($C33&lt;18,$C33&gt;15.9),LOOKUP(H33,{0;0.1;7;12;18;23},{"N";5;4;3;2;1}),+IF(AND($C33&lt;50,$C33&gt;17.9),LOOKUP(H33,{0;1;6;12;18;23},{"N";5;4;3;2;1})))))</f>
        <v>0</v>
      </c>
      <c r="J33" s="13"/>
      <c r="K33" s="11" t="b">
        <f>+IF(AND($C33&lt;14,$C33&gt;10),LOOKUP(J33,{0;1;330;450;590;710},{"N";5;4;3;2;1}),+IF(AND($C33&lt;16,$C33&gt;13.9),LOOKUP(J33,{0;0.1;440;640;860;1070},{"N";5;4;3;2;1}),+IF(AND($C33&lt;18,$C33&gt;15.9),LOOKUP(J33,{0;0.1;630;850;1070;1280},{"N";5;4;3;2;1}),+IF(AND($C33&lt;50,$C33&gt;17.9),LOOKUP(J33,{0;1;580;910;1270;1600},{"N";5;4;3;2;1})))))</f>
        <v>0</v>
      </c>
      <c r="L33" s="13"/>
      <c r="M33" s="11" t="b">
        <f>+IF(AND($C33&lt;16,$C33&gt;13.9),LOOKUP(L33,{0;1;407;490;574;657},{"N";5;4;3;2;1}),+IF(AND($C33&lt;18,$C33&gt;15.9),LOOKUP(L33,{0;1;550;603;657;710},{"N";5;4;3;2;1}),+IF(AND($C33&lt;50,$C33&gt;17.9),LOOKUP(L33,{0;1;562;629;696;763},{"N";5;4;3;2;1}))))</f>
        <v>0</v>
      </c>
      <c r="N33" s="13"/>
      <c r="O33" s="11" t="b">
        <f>+IF(AND($C33&lt;14,$C33&gt;10),LOOKUP(N33,{0;1;140;173;206;229},{"N";5;4;3;2;1}),+IF(AND($C33&lt;15,$C33&gt;13.9),LOOKUP(N33,{0;0.1;148;184;220;245},{"N";5;4;3;2;1}),+IF(AND($C33&lt;16,$C33&gt;14.9),LOOKUP(N33,{0;0.1;166;199;233;257},{"N";5;4;3;2;1}),+IF(AND($C33&lt;17,$C33&gt;15.9),LOOKUP(N33,{0;1;176;208;240;263},{"N";5;4;3;2;1}),+IF(AND($C33&lt;18,$C33&gt;16.9),LOOKUP(N33,{0;1;181;212;244;266},{"N";5;4;3;2;1}),+IF(AND($C33&lt;20,$C33&gt;17.9),LOOKUP(N33,{0;1;183;214;246;268},{"N";5;4;3;2;1}),+IF(AND($C33&lt;99,$C33&gt;20),LOOKUP(N33,{0;1;188;212;236;261},{"N";5;4;3;2;1}))))))))</f>
        <v>0</v>
      </c>
      <c r="P33" s="13"/>
      <c r="Q33" s="23" t="e">
        <f t="shared" si="1"/>
        <v>#DIV/0!</v>
      </c>
      <c r="R33" s="11" t="e">
        <f>LOOKUP(Q33,{0;0.1;0.97;1.06;1.08;1.15},{"N";5;4;3;2;1})</f>
        <v>#DIV/0!</v>
      </c>
      <c r="S33" s="13"/>
      <c r="T33" s="11" t="b">
        <f>+IF(AND($C33&lt;14,$C33&gt;10),LOOKUP(S33,{0;1;19;34;48;59},{"N";5;4;3;2;1}),+IF(AND($C33&lt;15,$C33&gt;13.9),LOOKUP(S33,{0;0.1;21;35;49;59},{"N";5;4;3;2;1}),+IF(AND($C33&lt;16,$C33&gt;14.9),LOOKUP(S33,{0;0.1;25;38;51;61},{"N";5;4;3;2;1}),+IF(AND($C33&lt;17,$C33&gt;15.9),LOOKUP(S33,{0;1;27;40;53;62},{"N";5;4;3;2;1}),+IF(AND($C33&lt;18,$C33&gt;16.9),LOOKUP(S33,{0;1;29;41;53;62},{"N";5;4;3;2;1}),+IF(AND($C33&lt;20,$C33&gt;17.9),LOOKUP(S33,{0;1;30;41;53;62},{"N";5;4;3;2;1}),+IF(AND($C33&lt;99,$C33&gt;20),LOOKUP(S33,{0;1;29;37;45;54},{"N";5;4;3;2;1}))))))))</f>
        <v>0</v>
      </c>
      <c r="U33" s="10"/>
      <c r="V33" s="11" t="e">
        <f>LOOKUP(U33,{0.1;9.5;10.5;11.5;12.5;20},{1;2;3;4;5;"N"})</f>
        <v>#N/A</v>
      </c>
      <c r="W33" s="10"/>
      <c r="X33" s="11" t="e">
        <f>LOOKUP(W33,{0.1;8.71;10.41;11.51;16.1;20},{1;2;3;4;5;"N"})</f>
        <v>#N/A</v>
      </c>
      <c r="Y33" s="10"/>
      <c r="Z33" s="11" t="e">
        <f>LOOKUP(Y33,{0.1;17.21;19.31;20.11;23.51;28},{1;2;3;4;5;"N"})</f>
        <v>#N/A</v>
      </c>
      <c r="AA33" s="10"/>
      <c r="AB33" s="11" t="e">
        <f>LOOKUP(AA33,{0.1;17.21;19.31;20.11;23.51;28},{1;2;3;4;5;"N"})</f>
        <v>#N/A</v>
      </c>
      <c r="AC33" s="13"/>
      <c r="AD33" s="13"/>
    </row>
    <row r="34" spans="1:30" ht="27" customHeight="1" x14ac:dyDescent="0.25">
      <c r="A34" s="32">
        <v>30</v>
      </c>
      <c r="B34" s="8"/>
      <c r="C34" s="19">
        <f t="shared" si="0"/>
        <v>0</v>
      </c>
      <c r="D34" s="8"/>
      <c r="E34" s="15"/>
      <c r="F34" s="16"/>
      <c r="G34" s="12"/>
      <c r="H34" s="13"/>
      <c r="I34" s="11" t="b">
        <f>+IF(AND($C34&lt;14,C34&gt;10),LOOKUP(H34,{0;1;7;11;16;20},{"N";5;4;3;2;1}),+IF(AND($C34&lt;16,$C34&gt;13.9),LOOKUP(H34,{0;0.1;7;12;17;22},{"N";5;4;3;2;1}),+IF(AND($C34&lt;18,$C34&gt;15.9),LOOKUP(H34,{0;0.1;7;12;18;23},{"N";5;4;3;2;1}),+IF(AND($C34&lt;50,$C34&gt;17.9),LOOKUP(H34,{0;1;6;12;18;23},{"N";5;4;3;2;1})))))</f>
        <v>0</v>
      </c>
      <c r="J34" s="13"/>
      <c r="K34" s="11" t="b">
        <f>+IF(AND($C34&lt;14,$C34&gt;10),LOOKUP(J34,{0;1;330;450;590;710},{"N";5;4;3;2;1}),+IF(AND($C34&lt;16,$C34&gt;13.9),LOOKUP(J34,{0;0.1;440;640;860;1070},{"N";5;4;3;2;1}),+IF(AND($C34&lt;18,$C34&gt;15.9),LOOKUP(J34,{0;0.1;630;850;1070;1280},{"N";5;4;3;2;1}),+IF(AND($C34&lt;50,$C34&gt;17.9),LOOKUP(J34,{0;1;580;910;1270;1600},{"N";5;4;3;2;1})))))</f>
        <v>0</v>
      </c>
      <c r="L34" s="13"/>
      <c r="M34" s="11" t="b">
        <f>+IF(AND($C34&lt;16,$C34&gt;13.9),LOOKUP(L34,{0;1;407;490;574;657},{"N";5;4;3;2;1}),+IF(AND($C34&lt;18,$C34&gt;15.9),LOOKUP(L34,{0;1;550;603;657;710},{"N";5;4;3;2;1}),+IF(AND($C34&lt;50,$C34&gt;17.9),LOOKUP(L34,{0;1;562;629;696;763},{"N";5;4;3;2;1}))))</f>
        <v>0</v>
      </c>
      <c r="N34" s="13"/>
      <c r="O34" s="11" t="b">
        <f>+IF(AND($C34&lt;14,$C34&gt;10),LOOKUP(N34,{0;1;140;173;206;229},{"N";5;4;3;2;1}),+IF(AND($C34&lt;15,$C34&gt;13.9),LOOKUP(N34,{0;0.1;148;184;220;245},{"N";5;4;3;2;1}),+IF(AND($C34&lt;16,$C34&gt;14.9),LOOKUP(N34,{0;0.1;166;199;233;257},{"N";5;4;3;2;1}),+IF(AND($C34&lt;17,$C34&gt;15.9),LOOKUP(N34,{0;1;176;208;240;263},{"N";5;4;3;2;1}),+IF(AND($C34&lt;18,$C34&gt;16.9),LOOKUP(N34,{0;1;181;212;244;266},{"N";5;4;3;2;1}),+IF(AND($C34&lt;20,$C34&gt;17.9),LOOKUP(N34,{0;1;183;214;246;268},{"N";5;4;3;2;1}),+IF(AND($C34&lt;99,$C34&gt;20),LOOKUP(N34,{0;1;188;212;236;261},{"N";5;4;3;2;1}))))))))</f>
        <v>0</v>
      </c>
      <c r="P34" s="13"/>
      <c r="Q34" s="23" t="e">
        <f t="shared" si="1"/>
        <v>#DIV/0!</v>
      </c>
      <c r="R34" s="11" t="e">
        <f>LOOKUP(Q34,{0;0.1;0.97;1.06;1.08;1.15},{"N";5;4;3;2;1})</f>
        <v>#DIV/0!</v>
      </c>
      <c r="S34" s="13"/>
      <c r="T34" s="11" t="b">
        <f>+IF(AND($C34&lt;14,$C34&gt;10),LOOKUP(S34,{0;1;19;34;48;59},{"N";5;4;3;2;1}),+IF(AND($C34&lt;15,$C34&gt;13.9),LOOKUP(S34,{0;0.1;21;35;49;59},{"N";5;4;3;2;1}),+IF(AND($C34&lt;16,$C34&gt;14.9),LOOKUP(S34,{0;0.1;25;38;51;61},{"N";5;4;3;2;1}),+IF(AND($C34&lt;17,$C34&gt;15.9),LOOKUP(S34,{0;1;27;40;53;62},{"N";5;4;3;2;1}),+IF(AND($C34&lt;18,$C34&gt;16.9),LOOKUP(S34,{0;1;29;41;53;62},{"N";5;4;3;2;1}),+IF(AND($C34&lt;20,$C34&gt;17.9),LOOKUP(S34,{0;1;30;41;53;62},{"N";5;4;3;2;1}),+IF(AND($C34&lt;99,$C34&gt;20),LOOKUP(S34,{0;1;29;37;45;54},{"N";5;4;3;2;1}))))))))</f>
        <v>0</v>
      </c>
      <c r="U34" s="10"/>
      <c r="V34" s="11" t="e">
        <f>LOOKUP(U34,{0.1;9.5;10.5;11.5;12.5;20},{1;2;3;4;5;"N"})</f>
        <v>#N/A</v>
      </c>
      <c r="W34" s="10"/>
      <c r="X34" s="11" t="e">
        <f>LOOKUP(W34,{0.1;8.71;10.41;11.51;16.1;20},{1;2;3;4;5;"N"})</f>
        <v>#N/A</v>
      </c>
      <c r="Y34" s="10"/>
      <c r="Z34" s="11" t="e">
        <f>LOOKUP(Y34,{0.1;17.21;19.31;20.11;23.51;28},{1;2;3;4;5;"N"})</f>
        <v>#N/A</v>
      </c>
      <c r="AA34" s="10"/>
      <c r="AB34" s="11" t="e">
        <f>LOOKUP(AA34,{0.1;17.21;19.31;20.11;23.51;28},{1;2;3;4;5;"N"})</f>
        <v>#N/A</v>
      </c>
      <c r="AC34" s="13"/>
      <c r="AD34" s="13"/>
    </row>
    <row r="35" spans="1:30" ht="27" customHeight="1" x14ac:dyDescent="0.25">
      <c r="A35" s="32">
        <v>31</v>
      </c>
      <c r="B35" s="8"/>
      <c r="C35" s="19">
        <f t="shared" si="0"/>
        <v>0</v>
      </c>
      <c r="D35" s="8"/>
      <c r="E35" s="15"/>
      <c r="F35" s="16"/>
      <c r="G35" s="12"/>
      <c r="H35" s="13"/>
      <c r="I35" s="11" t="b">
        <f>+IF(AND($C35&lt;14,C35&gt;10),LOOKUP(H35,{0;1;7;11;16;20},{"N";5;4;3;2;1}),+IF(AND($C35&lt;16,$C35&gt;13.9),LOOKUP(H35,{0;0.1;7;12;17;22},{"N";5;4;3;2;1}),+IF(AND($C35&lt;18,$C35&gt;15.9),LOOKUP(H35,{0;0.1;7;12;18;23},{"N";5;4;3;2;1}),+IF(AND($C35&lt;50,$C35&gt;17.9),LOOKUP(H35,{0;1;6;12;18;23},{"N";5;4;3;2;1})))))</f>
        <v>0</v>
      </c>
      <c r="J35" s="13"/>
      <c r="K35" s="11" t="b">
        <f>+IF(AND($C35&lt;14,$C35&gt;10),LOOKUP(J35,{0;1;330;450;590;710},{"N";5;4;3;2;1}),+IF(AND($C35&lt;16,$C35&gt;13.9),LOOKUP(J35,{0;0.1;440;640;860;1070},{"N";5;4;3;2;1}),+IF(AND($C35&lt;18,$C35&gt;15.9),LOOKUP(J35,{0;0.1;630;850;1070;1280},{"N";5;4;3;2;1}),+IF(AND($C35&lt;50,$C35&gt;17.9),LOOKUP(J35,{0;1;580;910;1270;1600},{"N";5;4;3;2;1})))))</f>
        <v>0</v>
      </c>
      <c r="L35" s="13"/>
      <c r="M35" s="11" t="b">
        <f>+IF(AND($C35&lt;16,$C35&gt;13.9),LOOKUP(L35,{0;1;407;490;574;657},{"N";5;4;3;2;1}),+IF(AND($C35&lt;18,$C35&gt;15.9),LOOKUP(L35,{0;1;550;603;657;710},{"N";5;4;3;2;1}),+IF(AND($C35&lt;50,$C35&gt;17.9),LOOKUP(L35,{0;1;562;629;696;763},{"N";5;4;3;2;1}))))</f>
        <v>0</v>
      </c>
      <c r="N35" s="13"/>
      <c r="O35" s="11" t="b">
        <f>+IF(AND($C35&lt;14,$C35&gt;10),LOOKUP(N35,{0;1;140;173;206;229},{"N";5;4;3;2;1}),+IF(AND($C35&lt;15,$C35&gt;13.9),LOOKUP(N35,{0;0.1;148;184;220;245},{"N";5;4;3;2;1}),+IF(AND($C35&lt;16,$C35&gt;14.9),LOOKUP(N35,{0;0.1;166;199;233;257},{"N";5;4;3;2;1}),+IF(AND($C35&lt;17,$C35&gt;15.9),LOOKUP(N35,{0;1;176;208;240;263},{"N";5;4;3;2;1}),+IF(AND($C35&lt;18,$C35&gt;16.9),LOOKUP(N35,{0;1;181;212;244;266},{"N";5;4;3;2;1}),+IF(AND($C35&lt;20,$C35&gt;17.9),LOOKUP(N35,{0;1;183;214;246;268},{"N";5;4;3;2;1}),+IF(AND($C35&lt;99,$C35&gt;20),LOOKUP(N35,{0;1;188;212;236;261},{"N";5;4;3;2;1}))))))))</f>
        <v>0</v>
      </c>
      <c r="P35" s="13"/>
      <c r="Q35" s="23" t="e">
        <f t="shared" si="1"/>
        <v>#DIV/0!</v>
      </c>
      <c r="R35" s="11" t="e">
        <f>LOOKUP(Q35,{0;0.1;0.97;1.06;1.08;1.15},{"N";5;4;3;2;1})</f>
        <v>#DIV/0!</v>
      </c>
      <c r="S35" s="13"/>
      <c r="T35" s="11" t="b">
        <f>+IF(AND($C35&lt;14,$C35&gt;10),LOOKUP(S35,{0;1;19;34;48;59},{"N";5;4;3;2;1}),+IF(AND($C35&lt;15,$C35&gt;13.9),LOOKUP(S35,{0;0.1;21;35;49;59},{"N";5;4;3;2;1}),+IF(AND($C35&lt;16,$C35&gt;14.9),LOOKUP(S35,{0;0.1;25;38;51;61},{"N";5;4;3;2;1}),+IF(AND($C35&lt;17,$C35&gt;15.9),LOOKUP(S35,{0;1;27;40;53;62},{"N";5;4;3;2;1}),+IF(AND($C35&lt;18,$C35&gt;16.9),LOOKUP(S35,{0;1;29;41;53;62},{"N";5;4;3;2;1}),+IF(AND($C35&lt;20,$C35&gt;17.9),LOOKUP(S35,{0;1;30;41;53;62},{"N";5;4;3;2;1}),+IF(AND($C35&lt;99,$C35&gt;20),LOOKUP(S35,{0;1;29;37;45;54},{"N";5;4;3;2;1}))))))))</f>
        <v>0</v>
      </c>
      <c r="U35" s="10"/>
      <c r="V35" s="11" t="e">
        <f>LOOKUP(U35,{0.1;9.5;10.5;11.5;12.5;20},{1;2;3;4;5;"N"})</f>
        <v>#N/A</v>
      </c>
      <c r="W35" s="10"/>
      <c r="X35" s="11" t="e">
        <f>LOOKUP(W35,{0.1;8.71;10.41;11.51;16.1;20},{1;2;3;4;5;"N"})</f>
        <v>#N/A</v>
      </c>
      <c r="Y35" s="10"/>
      <c r="Z35" s="11" t="e">
        <f>LOOKUP(Y35,{0.1;17.21;19.31;20.11;23.51;28},{1;2;3;4;5;"N"})</f>
        <v>#N/A</v>
      </c>
      <c r="AA35" s="10"/>
      <c r="AB35" s="11" t="e">
        <f>LOOKUP(AA35,{0.1;17.21;19.31;20.11;23.51;28},{1;2;3;4;5;"N"})</f>
        <v>#N/A</v>
      </c>
      <c r="AC35" s="13"/>
      <c r="AD35" s="13"/>
    </row>
    <row r="36" spans="1:30" ht="27" customHeight="1" x14ac:dyDescent="0.25">
      <c r="A36" s="32">
        <v>32</v>
      </c>
      <c r="B36" s="8"/>
      <c r="C36" s="19">
        <f t="shared" si="0"/>
        <v>0</v>
      </c>
      <c r="D36" s="8"/>
      <c r="E36" s="15"/>
      <c r="F36" s="16"/>
      <c r="G36" s="12"/>
      <c r="H36" s="13"/>
      <c r="I36" s="11" t="b">
        <f>+IF(AND($C36&lt;14,C36&gt;10),LOOKUP(H36,{0;1;7;11;16;20},{"N";5;4;3;2;1}),+IF(AND($C36&lt;16,$C36&gt;13.9),LOOKUP(H36,{0;0.1;7;12;17;22},{"N";5;4;3;2;1}),+IF(AND($C36&lt;18,$C36&gt;15.9),LOOKUP(H36,{0;0.1;7;12;18;23},{"N";5;4;3;2;1}),+IF(AND($C36&lt;50,$C36&gt;17.9),LOOKUP(H36,{0;1;6;12;18;23},{"N";5;4;3;2;1})))))</f>
        <v>0</v>
      </c>
      <c r="J36" s="13"/>
      <c r="K36" s="11" t="b">
        <f>+IF(AND($C36&lt;14,$C36&gt;10),LOOKUP(J36,{0;1;330;450;590;710},{"N";5;4;3;2;1}),+IF(AND($C36&lt;16,$C36&gt;13.9),LOOKUP(J36,{0;0.1;440;640;860;1070},{"N";5;4;3;2;1}),+IF(AND($C36&lt;18,$C36&gt;15.9),LOOKUP(J36,{0;0.1;630;850;1070;1280},{"N";5;4;3;2;1}),+IF(AND($C36&lt;50,$C36&gt;17.9),LOOKUP(J36,{0;1;580;910;1270;1600},{"N";5;4;3;2;1})))))</f>
        <v>0</v>
      </c>
      <c r="L36" s="13"/>
      <c r="M36" s="11" t="b">
        <f>+IF(AND($C36&lt;16,$C36&gt;13.9),LOOKUP(L36,{0;1;407;490;574;657},{"N";5;4;3;2;1}),+IF(AND($C36&lt;18,$C36&gt;15.9),LOOKUP(L36,{0;1;550;603;657;710},{"N";5;4;3;2;1}),+IF(AND($C36&lt;50,$C36&gt;17.9),LOOKUP(L36,{0;1;562;629;696;763},{"N";5;4;3;2;1}))))</f>
        <v>0</v>
      </c>
      <c r="N36" s="13"/>
      <c r="O36" s="11" t="b">
        <f>+IF(AND($C36&lt;14,$C36&gt;10),LOOKUP(N36,{0;1;140;173;206;229},{"N";5;4;3;2;1}),+IF(AND($C36&lt;15,$C36&gt;13.9),LOOKUP(N36,{0;0.1;148;184;220;245},{"N";5;4;3;2;1}),+IF(AND($C36&lt;16,$C36&gt;14.9),LOOKUP(N36,{0;0.1;166;199;233;257},{"N";5;4;3;2;1}),+IF(AND($C36&lt;17,$C36&gt;15.9),LOOKUP(N36,{0;1;176;208;240;263},{"N";5;4;3;2;1}),+IF(AND($C36&lt;18,$C36&gt;16.9),LOOKUP(N36,{0;1;181;212;244;266},{"N";5;4;3;2;1}),+IF(AND($C36&lt;20,$C36&gt;17.9),LOOKUP(N36,{0;1;183;214;246;268},{"N";5;4;3;2;1}),+IF(AND($C36&lt;99,$C36&gt;20),LOOKUP(N36,{0;1;188;212;236;261},{"N";5;4;3;2;1}))))))))</f>
        <v>0</v>
      </c>
      <c r="P36" s="13"/>
      <c r="Q36" s="23" t="e">
        <f t="shared" si="1"/>
        <v>#DIV/0!</v>
      </c>
      <c r="R36" s="11" t="e">
        <f>LOOKUP(Q36,{0;0.1;0.97;1.06;1.08;1.15},{"N";5;4;3;2;1})</f>
        <v>#DIV/0!</v>
      </c>
      <c r="S36" s="13"/>
      <c r="T36" s="11" t="b">
        <f>+IF(AND($C36&lt;14,$C36&gt;10),LOOKUP(S36,{0;1;19;34;48;59},{"N";5;4;3;2;1}),+IF(AND($C36&lt;15,$C36&gt;13.9),LOOKUP(S36,{0;0.1;21;35;49;59},{"N";5;4;3;2;1}),+IF(AND($C36&lt;16,$C36&gt;14.9),LOOKUP(S36,{0;0.1;25;38;51;61},{"N";5;4;3;2;1}),+IF(AND($C36&lt;17,$C36&gt;15.9),LOOKUP(S36,{0;1;27;40;53;62},{"N";5;4;3;2;1}),+IF(AND($C36&lt;18,$C36&gt;16.9),LOOKUP(S36,{0;1;29;41;53;62},{"N";5;4;3;2;1}),+IF(AND($C36&lt;20,$C36&gt;17.9),LOOKUP(S36,{0;1;30;41;53;62},{"N";5;4;3;2;1}),+IF(AND($C36&lt;99,$C36&gt;20),LOOKUP(S36,{0;1;29;37;45;54},{"N";5;4;3;2;1}))))))))</f>
        <v>0</v>
      </c>
      <c r="U36" s="10"/>
      <c r="V36" s="11" t="e">
        <f>LOOKUP(U36,{0.1;9.5;10.5;11.5;12.5;20},{1;2;3;4;5;"N"})</f>
        <v>#N/A</v>
      </c>
      <c r="W36" s="10"/>
      <c r="X36" s="11" t="e">
        <f>LOOKUP(W36,{0.1;8.71;10.41;11.51;16.1;20},{1;2;3;4;5;"N"})</f>
        <v>#N/A</v>
      </c>
      <c r="Y36" s="10"/>
      <c r="Z36" s="11" t="e">
        <f>LOOKUP(Y36,{0.1;17.21;19.31;20.11;23.51;28},{1;2;3;4;5;"N"})</f>
        <v>#N/A</v>
      </c>
      <c r="AA36" s="10"/>
      <c r="AB36" s="11" t="e">
        <f>LOOKUP(AA36,{0.1;17.21;19.31;20.11;23.51;28},{1;2;3;4;5;"N"})</f>
        <v>#N/A</v>
      </c>
      <c r="AC36" s="13"/>
      <c r="AD36" s="13"/>
    </row>
    <row r="37" spans="1:30" ht="27" customHeight="1" x14ac:dyDescent="0.25">
      <c r="A37" s="32">
        <v>33</v>
      </c>
      <c r="B37" s="8"/>
      <c r="C37" s="19">
        <f t="shared" si="0"/>
        <v>0</v>
      </c>
      <c r="D37" s="8"/>
      <c r="E37" s="15"/>
      <c r="F37" s="16"/>
      <c r="G37" s="12"/>
      <c r="H37" s="13"/>
      <c r="I37" s="11" t="b">
        <f>+IF(AND($C37&lt;14,C37&gt;10),LOOKUP(H37,{0;1;7;11;16;20},{"N";5;4;3;2;1}),+IF(AND($C37&lt;16,$C37&gt;13.9),LOOKUP(H37,{0;0.1;7;12;17;22},{"N";5;4;3;2;1}),+IF(AND($C37&lt;18,$C37&gt;15.9),LOOKUP(H37,{0;0.1;7;12;18;23},{"N";5;4;3;2;1}),+IF(AND($C37&lt;50,$C37&gt;17.9),LOOKUP(H37,{0;1;6;12;18;23},{"N";5;4;3;2;1})))))</f>
        <v>0</v>
      </c>
      <c r="J37" s="13"/>
      <c r="K37" s="11" t="b">
        <f>+IF(AND($C37&lt;14,$C37&gt;10),LOOKUP(J37,{0;1;330;450;590;710},{"N";5;4;3;2;1}),+IF(AND($C37&lt;16,$C37&gt;13.9),LOOKUP(J37,{0;0.1;440;640;860;1070},{"N";5;4;3;2;1}),+IF(AND($C37&lt;18,$C37&gt;15.9),LOOKUP(J37,{0;0.1;630;850;1070;1280},{"N";5;4;3;2;1}),+IF(AND($C37&lt;50,$C37&gt;17.9),LOOKUP(J37,{0;1;580;910;1270;1600},{"N";5;4;3;2;1})))))</f>
        <v>0</v>
      </c>
      <c r="L37" s="13"/>
      <c r="M37" s="11" t="b">
        <f>+IF(AND($C37&lt;16,$C37&gt;13.9),LOOKUP(L37,{0;1;407;490;574;657},{"N";5;4;3;2;1}),+IF(AND($C37&lt;18,$C37&gt;15.9),LOOKUP(L37,{0;1;550;603;657;710},{"N";5;4;3;2;1}),+IF(AND($C37&lt;50,$C37&gt;17.9),LOOKUP(L37,{0;1;562;629;696;763},{"N";5;4;3;2;1}))))</f>
        <v>0</v>
      </c>
      <c r="N37" s="13"/>
      <c r="O37" s="11" t="b">
        <f>+IF(AND($C37&lt;14,$C37&gt;10),LOOKUP(N37,{0;1;140;173;206;229},{"N";5;4;3;2;1}),+IF(AND($C37&lt;15,$C37&gt;13.9),LOOKUP(N37,{0;0.1;148;184;220;245},{"N";5;4;3;2;1}),+IF(AND($C37&lt;16,$C37&gt;14.9),LOOKUP(N37,{0;0.1;166;199;233;257},{"N";5;4;3;2;1}),+IF(AND($C37&lt;17,$C37&gt;15.9),LOOKUP(N37,{0;1;176;208;240;263},{"N";5;4;3;2;1}),+IF(AND($C37&lt;18,$C37&gt;16.9),LOOKUP(N37,{0;1;181;212;244;266},{"N";5;4;3;2;1}),+IF(AND($C37&lt;20,$C37&gt;17.9),LOOKUP(N37,{0;1;183;214;246;268},{"N";5;4;3;2;1}),+IF(AND($C37&lt;99,$C37&gt;20),LOOKUP(N37,{0;1;188;212;236;261},{"N";5;4;3;2;1}))))))))</f>
        <v>0</v>
      </c>
      <c r="P37" s="13"/>
      <c r="Q37" s="23" t="e">
        <f t="shared" si="1"/>
        <v>#DIV/0!</v>
      </c>
      <c r="R37" s="11" t="e">
        <f>LOOKUP(Q37,{0;0.1;0.97;1.06;1.08;1.15},{"N";5;4;3;2;1})</f>
        <v>#DIV/0!</v>
      </c>
      <c r="S37" s="13"/>
      <c r="T37" s="11" t="b">
        <f>+IF(AND($C37&lt;14,$C37&gt;10),LOOKUP(S37,{0;1;19;34;48;59},{"N";5;4;3;2;1}),+IF(AND($C37&lt;15,$C37&gt;13.9),LOOKUP(S37,{0;0.1;21;35;49;59},{"N";5;4;3;2;1}),+IF(AND($C37&lt;16,$C37&gt;14.9),LOOKUP(S37,{0;0.1;25;38;51;61},{"N";5;4;3;2;1}),+IF(AND($C37&lt;17,$C37&gt;15.9),LOOKUP(S37,{0;1;27;40;53;62},{"N";5;4;3;2;1}),+IF(AND($C37&lt;18,$C37&gt;16.9),LOOKUP(S37,{0;1;29;41;53;62},{"N";5;4;3;2;1}),+IF(AND($C37&lt;20,$C37&gt;17.9),LOOKUP(S37,{0;1;30;41;53;62},{"N";5;4;3;2;1}),+IF(AND($C37&lt;99,$C37&gt;20),LOOKUP(S37,{0;1;29;37;45;54},{"N";5;4;3;2;1}))))))))</f>
        <v>0</v>
      </c>
      <c r="U37" s="10"/>
      <c r="V37" s="11" t="e">
        <f>LOOKUP(U37,{0.1;9.5;10.5;11.5;12.5;20},{1;2;3;4;5;"N"})</f>
        <v>#N/A</v>
      </c>
      <c r="W37" s="10"/>
      <c r="X37" s="11" t="e">
        <f>LOOKUP(W37,{0.1;8.71;10.41;11.51;16.1;20},{1;2;3;4;5;"N"})</f>
        <v>#N/A</v>
      </c>
      <c r="Y37" s="10"/>
      <c r="Z37" s="11" t="e">
        <f>LOOKUP(Y37,{0.1;17.21;19.31;20.11;23.51;28},{1;2;3;4;5;"N"})</f>
        <v>#N/A</v>
      </c>
      <c r="AA37" s="10"/>
      <c r="AB37" s="11" t="e">
        <f>LOOKUP(AA37,{0.1;17.21;19.31;20.11;23.51;28},{1;2;3;4;5;"N"})</f>
        <v>#N/A</v>
      </c>
      <c r="AC37" s="13"/>
      <c r="AD37" s="13"/>
    </row>
    <row r="38" spans="1:30" ht="27" customHeight="1" x14ac:dyDescent="0.25">
      <c r="A38" s="32">
        <v>34</v>
      </c>
      <c r="B38" s="8"/>
      <c r="C38" s="19">
        <f t="shared" si="0"/>
        <v>0</v>
      </c>
      <c r="D38" s="8"/>
      <c r="E38" s="15"/>
      <c r="F38" s="16"/>
      <c r="G38" s="12"/>
      <c r="H38" s="13"/>
      <c r="I38" s="11" t="b">
        <f>+IF(AND($C38&lt;14,C38&gt;10),LOOKUP(H38,{0;1;7;11;16;20},{"N";5;4;3;2;1}),+IF(AND($C38&lt;16,$C38&gt;13.9),LOOKUP(H38,{0;0.1;7;12;17;22},{"N";5;4;3;2;1}),+IF(AND($C38&lt;18,$C38&gt;15.9),LOOKUP(H38,{0;0.1;7;12;18;23},{"N";5;4;3;2;1}),+IF(AND($C38&lt;50,$C38&gt;17.9),LOOKUP(H38,{0;1;6;12;18;23},{"N";5;4;3;2;1})))))</f>
        <v>0</v>
      </c>
      <c r="J38" s="13"/>
      <c r="K38" s="11" t="b">
        <f>+IF(AND($C38&lt;14,$C38&gt;10),LOOKUP(J38,{0;1;330;450;590;710},{"N";5;4;3;2;1}),+IF(AND($C38&lt;16,$C38&gt;13.9),LOOKUP(J38,{0;0.1;440;640;860;1070},{"N";5;4;3;2;1}),+IF(AND($C38&lt;18,$C38&gt;15.9),LOOKUP(J38,{0;0.1;630;850;1070;1280},{"N";5;4;3;2;1}),+IF(AND($C38&lt;50,$C38&gt;17.9),LOOKUP(J38,{0;1;580;910;1270;1600},{"N";5;4;3;2;1})))))</f>
        <v>0</v>
      </c>
      <c r="L38" s="13"/>
      <c r="M38" s="11" t="b">
        <f>+IF(AND($C38&lt;16,$C38&gt;13.9),LOOKUP(L38,{0;1;407;490;574;657},{"N";5;4;3;2;1}),+IF(AND($C38&lt;18,$C38&gt;15.9),LOOKUP(L38,{0;1;550;603;657;710},{"N";5;4;3;2;1}),+IF(AND($C38&lt;50,$C38&gt;17.9),LOOKUP(L38,{0;1;562;629;696;763},{"N";5;4;3;2;1}))))</f>
        <v>0</v>
      </c>
      <c r="N38" s="13"/>
      <c r="O38" s="11" t="b">
        <f>+IF(AND($C38&lt;14,$C38&gt;10),LOOKUP(N38,{0;1;140;173;206;229},{"N";5;4;3;2;1}),+IF(AND($C38&lt;15,$C38&gt;13.9),LOOKUP(N38,{0;0.1;148;184;220;245},{"N";5;4;3;2;1}),+IF(AND($C38&lt;16,$C38&gt;14.9),LOOKUP(N38,{0;0.1;166;199;233;257},{"N";5;4;3;2;1}),+IF(AND($C38&lt;17,$C38&gt;15.9),LOOKUP(N38,{0;1;176;208;240;263},{"N";5;4;3;2;1}),+IF(AND($C38&lt;18,$C38&gt;16.9),LOOKUP(N38,{0;1;181;212;244;266},{"N";5;4;3;2;1}),+IF(AND($C38&lt;20,$C38&gt;17.9),LOOKUP(N38,{0;1;183;214;246;268},{"N";5;4;3;2;1}),+IF(AND($C38&lt;99,$C38&gt;20),LOOKUP(N38,{0;1;188;212;236;261},{"N";5;4;3;2;1}))))))))</f>
        <v>0</v>
      </c>
      <c r="P38" s="13"/>
      <c r="Q38" s="23" t="e">
        <f t="shared" si="1"/>
        <v>#DIV/0!</v>
      </c>
      <c r="R38" s="11" t="e">
        <f>LOOKUP(Q38,{0;0.1;0.97;1.06;1.08;1.15},{"N";5;4;3;2;1})</f>
        <v>#DIV/0!</v>
      </c>
      <c r="S38" s="13"/>
      <c r="T38" s="11" t="b">
        <f>+IF(AND($C38&lt;14,$C38&gt;10),LOOKUP(S38,{0;1;19;34;48;59},{"N";5;4;3;2;1}),+IF(AND($C38&lt;15,$C38&gt;13.9),LOOKUP(S38,{0;0.1;21;35;49;59},{"N";5;4;3;2;1}),+IF(AND($C38&lt;16,$C38&gt;14.9),LOOKUP(S38,{0;0.1;25;38;51;61},{"N";5;4;3;2;1}),+IF(AND($C38&lt;17,$C38&gt;15.9),LOOKUP(S38,{0;1;27;40;53;62},{"N";5;4;3;2;1}),+IF(AND($C38&lt;18,$C38&gt;16.9),LOOKUP(S38,{0;1;29;41;53;62},{"N";5;4;3;2;1}),+IF(AND($C38&lt;20,$C38&gt;17.9),LOOKUP(S38,{0;1;30;41;53;62},{"N";5;4;3;2;1}),+IF(AND($C38&lt;99,$C38&gt;20),LOOKUP(S38,{0;1;29;37;45;54},{"N";5;4;3;2;1}))))))))</f>
        <v>0</v>
      </c>
      <c r="U38" s="10"/>
      <c r="V38" s="11" t="e">
        <f>LOOKUP(U38,{0.1;9.5;10.5;11.5;12.5;20},{1;2;3;4;5;"N"})</f>
        <v>#N/A</v>
      </c>
      <c r="W38" s="10"/>
      <c r="X38" s="11" t="e">
        <f>LOOKUP(W38,{0.1;8.71;10.41;11.51;16.1;20},{1;2;3;4;5;"N"})</f>
        <v>#N/A</v>
      </c>
      <c r="Y38" s="10"/>
      <c r="Z38" s="11" t="e">
        <f>LOOKUP(Y38,{0.1;17.21;19.31;20.11;23.51;28},{1;2;3;4;5;"N"})</f>
        <v>#N/A</v>
      </c>
      <c r="AA38" s="10"/>
      <c r="AB38" s="11" t="e">
        <f>LOOKUP(AA38,{0.1;17.21;19.31;20.11;23.51;28},{1;2;3;4;5;"N"})</f>
        <v>#N/A</v>
      </c>
      <c r="AC38" s="13"/>
      <c r="AD38" s="13"/>
    </row>
    <row r="39" spans="1:30" ht="27" customHeight="1" x14ac:dyDescent="0.25">
      <c r="A39" s="32">
        <v>35</v>
      </c>
      <c r="B39" s="8"/>
      <c r="C39" s="19">
        <f t="shared" si="0"/>
        <v>0</v>
      </c>
      <c r="D39" s="8"/>
      <c r="E39" s="15"/>
      <c r="F39" s="16"/>
      <c r="G39" s="12"/>
      <c r="H39" s="13"/>
      <c r="I39" s="11" t="b">
        <f>+IF(AND($C39&lt;14,C39&gt;10),LOOKUP(H39,{0;1;7;11;16;20},{"N";5;4;3;2;1}),+IF(AND($C39&lt;16,$C39&gt;13.9),LOOKUP(H39,{0;0.1;7;12;17;22},{"N";5;4;3;2;1}),+IF(AND($C39&lt;18,$C39&gt;15.9),LOOKUP(H39,{0;0.1;7;12;18;23},{"N";5;4;3;2;1}),+IF(AND($C39&lt;50,$C39&gt;17.9),LOOKUP(H39,{0;1;6;12;18;23},{"N";5;4;3;2;1})))))</f>
        <v>0</v>
      </c>
      <c r="J39" s="13"/>
      <c r="K39" s="11" t="b">
        <f>+IF(AND($C39&lt;14,$C39&gt;10),LOOKUP(J39,{0;1;330;450;590;710},{"N";5;4;3;2;1}),+IF(AND($C39&lt;16,$C39&gt;13.9),LOOKUP(J39,{0;0.1;440;640;860;1070},{"N";5;4;3;2;1}),+IF(AND($C39&lt;18,$C39&gt;15.9),LOOKUP(J39,{0;0.1;630;850;1070;1280},{"N";5;4;3;2;1}),+IF(AND($C39&lt;50,$C39&gt;17.9),LOOKUP(J39,{0;1;580;910;1270;1600},{"N";5;4;3;2;1})))))</f>
        <v>0</v>
      </c>
      <c r="L39" s="13"/>
      <c r="M39" s="11" t="b">
        <f>+IF(AND($C39&lt;16,$C39&gt;13.9),LOOKUP(L39,{0;1;407;490;574;657},{"N";5;4;3;2;1}),+IF(AND($C39&lt;18,$C39&gt;15.9),LOOKUP(L39,{0;1;550;603;657;710},{"N";5;4;3;2;1}),+IF(AND($C39&lt;50,$C39&gt;17.9),LOOKUP(L39,{0;1;562;629;696;763},{"N";5;4;3;2;1}))))</f>
        <v>0</v>
      </c>
      <c r="N39" s="13"/>
      <c r="O39" s="11" t="b">
        <f>+IF(AND($C39&lt;14,$C39&gt;10),LOOKUP(N39,{0;1;140;173;206;229},{"N";5;4;3;2;1}),+IF(AND($C39&lt;15,$C39&gt;13.9),LOOKUP(N39,{0;0.1;148;184;220;245},{"N";5;4;3;2;1}),+IF(AND($C39&lt;16,$C39&gt;14.9),LOOKUP(N39,{0;0.1;166;199;233;257},{"N";5;4;3;2;1}),+IF(AND($C39&lt;17,$C39&gt;15.9),LOOKUP(N39,{0;1;176;208;240;263},{"N";5;4;3;2;1}),+IF(AND($C39&lt;18,$C39&gt;16.9),LOOKUP(N39,{0;1;181;212;244;266},{"N";5;4;3;2;1}),+IF(AND($C39&lt;20,$C39&gt;17.9),LOOKUP(N39,{0;1;183;214;246;268},{"N";5;4;3;2;1}),+IF(AND($C39&lt;99,$C39&gt;20),LOOKUP(N39,{0;1;188;212;236;261},{"N";5;4;3;2;1}))))))))</f>
        <v>0</v>
      </c>
      <c r="P39" s="13"/>
      <c r="Q39" s="23" t="e">
        <f t="shared" si="1"/>
        <v>#DIV/0!</v>
      </c>
      <c r="R39" s="11" t="e">
        <f>LOOKUP(Q39,{0;0.1;0.97;1.06;1.08;1.15},{"N";5;4;3;2;1})</f>
        <v>#DIV/0!</v>
      </c>
      <c r="S39" s="13"/>
      <c r="T39" s="11" t="b">
        <f>+IF(AND($C39&lt;14,$C39&gt;10),LOOKUP(S39,{0;1;19;34;48;59},{"N";5;4;3;2;1}),+IF(AND($C39&lt;15,$C39&gt;13.9),LOOKUP(S39,{0;0.1;21;35;49;59},{"N";5;4;3;2;1}),+IF(AND($C39&lt;16,$C39&gt;14.9),LOOKUP(S39,{0;0.1;25;38;51;61},{"N";5;4;3;2;1}),+IF(AND($C39&lt;17,$C39&gt;15.9),LOOKUP(S39,{0;1;27;40;53;62},{"N";5;4;3;2;1}),+IF(AND($C39&lt;18,$C39&gt;16.9),LOOKUP(S39,{0;1;29;41;53;62},{"N";5;4;3;2;1}),+IF(AND($C39&lt;20,$C39&gt;17.9),LOOKUP(S39,{0;1;30;41;53;62},{"N";5;4;3;2;1}),+IF(AND($C39&lt;99,$C39&gt;20),LOOKUP(S39,{0;1;29;37;45;54},{"N";5;4;3;2;1}))))))))</f>
        <v>0</v>
      </c>
      <c r="U39" s="10"/>
      <c r="V39" s="11" t="e">
        <f>LOOKUP(U39,{0.1;9.5;10.5;11.5;12.5;20},{1;2;3;4;5;"N"})</f>
        <v>#N/A</v>
      </c>
      <c r="W39" s="10"/>
      <c r="X39" s="11" t="e">
        <f>LOOKUP(W39,{0.1;8.71;10.41;11.51;16.1;20},{1;2;3;4;5;"N"})</f>
        <v>#N/A</v>
      </c>
      <c r="Y39" s="10"/>
      <c r="Z39" s="11" t="e">
        <f>LOOKUP(Y39,{0.1;17.21;19.31;20.11;23.51;28},{1;2;3;4;5;"N"})</f>
        <v>#N/A</v>
      </c>
      <c r="AA39" s="10"/>
      <c r="AB39" s="11" t="e">
        <f>LOOKUP(AA39,{0.1;17.21;19.31;20.11;23.51;28},{1;2;3;4;5;"N"})</f>
        <v>#N/A</v>
      </c>
      <c r="AC39" s="13"/>
      <c r="AD39" s="13"/>
    </row>
    <row r="40" spans="1:30" ht="27" customHeight="1" x14ac:dyDescent="0.25">
      <c r="A40" s="32">
        <v>36</v>
      </c>
      <c r="B40" s="8"/>
      <c r="C40" s="19">
        <f t="shared" si="0"/>
        <v>0</v>
      </c>
      <c r="D40" s="8"/>
      <c r="E40" s="15"/>
      <c r="F40" s="16"/>
      <c r="G40" s="12"/>
      <c r="H40" s="13"/>
      <c r="I40" s="11" t="b">
        <f>+IF(AND($C40&lt;14,C40&gt;10),LOOKUP(H40,{0;1;7;11;16;20},{"N";5;4;3;2;1}),+IF(AND($C40&lt;16,$C40&gt;13.9),LOOKUP(H40,{0;0.1;7;12;17;22},{"N";5;4;3;2;1}),+IF(AND($C40&lt;18,$C40&gt;15.9),LOOKUP(H40,{0;0.1;7;12;18;23},{"N";5;4;3;2;1}),+IF(AND($C40&lt;50,$C40&gt;17.9),LOOKUP(H40,{0;1;6;12;18;23},{"N";5;4;3;2;1})))))</f>
        <v>0</v>
      </c>
      <c r="J40" s="13"/>
      <c r="K40" s="11" t="b">
        <f>+IF(AND($C40&lt;14,$C40&gt;10),LOOKUP(J40,{0;1;330;450;590;710},{"N";5;4;3;2;1}),+IF(AND($C40&lt;16,$C40&gt;13.9),LOOKUP(J40,{0;0.1;440;640;860;1070},{"N";5;4;3;2;1}),+IF(AND($C40&lt;18,$C40&gt;15.9),LOOKUP(J40,{0;0.1;630;850;1070;1280},{"N";5;4;3;2;1}),+IF(AND($C40&lt;50,$C40&gt;17.9),LOOKUP(J40,{0;1;580;910;1270;1600},{"N";5;4;3;2;1})))))</f>
        <v>0</v>
      </c>
      <c r="L40" s="13"/>
      <c r="M40" s="11" t="b">
        <f>+IF(AND($C40&lt;16,$C40&gt;13.9),LOOKUP(L40,{0;1;407;490;574;657},{"N";5;4;3;2;1}),+IF(AND($C40&lt;18,$C40&gt;15.9),LOOKUP(L40,{0;1;550;603;657;710},{"N";5;4;3;2;1}),+IF(AND($C40&lt;50,$C40&gt;17.9),LOOKUP(L40,{0;1;562;629;696;763},{"N";5;4;3;2;1}))))</f>
        <v>0</v>
      </c>
      <c r="N40" s="13"/>
      <c r="O40" s="11" t="b">
        <f>+IF(AND($C40&lt;14,$C40&gt;10),LOOKUP(N40,{0;1;140;173;206;229},{"N";5;4;3;2;1}),+IF(AND($C40&lt;15,$C40&gt;13.9),LOOKUP(N40,{0;0.1;148;184;220;245},{"N";5;4;3;2;1}),+IF(AND($C40&lt;16,$C40&gt;14.9),LOOKUP(N40,{0;0.1;166;199;233;257},{"N";5;4;3;2;1}),+IF(AND($C40&lt;17,$C40&gt;15.9),LOOKUP(N40,{0;1;176;208;240;263},{"N";5;4;3;2;1}),+IF(AND($C40&lt;18,$C40&gt;16.9),LOOKUP(N40,{0;1;181;212;244;266},{"N";5;4;3;2;1}),+IF(AND($C40&lt;20,$C40&gt;17.9),LOOKUP(N40,{0;1;183;214;246;268},{"N";5;4;3;2;1}),+IF(AND($C40&lt;99,$C40&gt;20),LOOKUP(N40,{0;1;188;212;236;261},{"N";5;4;3;2;1}))))))))</f>
        <v>0</v>
      </c>
      <c r="P40" s="13"/>
      <c r="Q40" s="23" t="e">
        <f t="shared" si="1"/>
        <v>#DIV/0!</v>
      </c>
      <c r="R40" s="11" t="e">
        <f>LOOKUP(Q40,{0;0.1;0.97;1.06;1.08;1.15},{"N";5;4;3;2;1})</f>
        <v>#DIV/0!</v>
      </c>
      <c r="S40" s="13"/>
      <c r="T40" s="11" t="b">
        <f>+IF(AND($C40&lt;14,$C40&gt;10),LOOKUP(S40,{0;1;19;34;48;59},{"N";5;4;3;2;1}),+IF(AND($C40&lt;15,$C40&gt;13.9),LOOKUP(S40,{0;0.1;21;35;49;59},{"N";5;4;3;2;1}),+IF(AND($C40&lt;16,$C40&gt;14.9),LOOKUP(S40,{0;0.1;25;38;51;61},{"N";5;4;3;2;1}),+IF(AND($C40&lt;17,$C40&gt;15.9),LOOKUP(S40,{0;1;27;40;53;62},{"N";5;4;3;2;1}),+IF(AND($C40&lt;18,$C40&gt;16.9),LOOKUP(S40,{0;1;29;41;53;62},{"N";5;4;3;2;1}),+IF(AND($C40&lt;20,$C40&gt;17.9),LOOKUP(S40,{0;1;30;41;53;62},{"N";5;4;3;2;1}),+IF(AND($C40&lt;99,$C40&gt;20),LOOKUP(S40,{0;1;29;37;45;54},{"N";5;4;3;2;1}))))))))</f>
        <v>0</v>
      </c>
      <c r="U40" s="10"/>
      <c r="V40" s="11" t="e">
        <f>LOOKUP(U40,{0.1;9.5;10.5;11.5;12.5;20},{1;2;3;4;5;"N"})</f>
        <v>#N/A</v>
      </c>
      <c r="W40" s="10"/>
      <c r="X40" s="11" t="e">
        <f>LOOKUP(W40,{0.1;8.71;10.41;11.51;16.1;20},{1;2;3;4;5;"N"})</f>
        <v>#N/A</v>
      </c>
      <c r="Y40" s="10"/>
      <c r="Z40" s="11" t="e">
        <f>LOOKUP(Y40,{0.1;17.21;19.31;20.11;23.51;28},{1;2;3;4;5;"N"})</f>
        <v>#N/A</v>
      </c>
      <c r="AA40" s="10"/>
      <c r="AB40" s="11" t="e">
        <f>LOOKUP(AA40,{0.1;17.21;19.31;20.11;23.51;28},{1;2;3;4;5;"N"})</f>
        <v>#N/A</v>
      </c>
      <c r="AC40" s="13"/>
      <c r="AD40" s="13"/>
    </row>
    <row r="41" spans="1:30" ht="27" customHeight="1" x14ac:dyDescent="0.25">
      <c r="A41" s="32">
        <v>37</v>
      </c>
      <c r="B41" s="8"/>
      <c r="C41" s="19">
        <f t="shared" si="0"/>
        <v>0</v>
      </c>
      <c r="D41" s="8"/>
      <c r="E41" s="15"/>
      <c r="F41" s="16"/>
      <c r="G41" s="12"/>
      <c r="H41" s="13"/>
      <c r="I41" s="11" t="b">
        <f>+IF(AND($C41&lt;14,C41&gt;10),LOOKUP(H41,{0;1;7;11;16;20},{"N";5;4;3;2;1}),+IF(AND($C41&lt;16,$C41&gt;13.9),LOOKUP(H41,{0;0.1;7;12;17;22},{"N";5;4;3;2;1}),+IF(AND($C41&lt;18,$C41&gt;15.9),LOOKUP(H41,{0;0.1;7;12;18;23},{"N";5;4;3;2;1}),+IF(AND($C41&lt;50,$C41&gt;17.9),LOOKUP(H41,{0;1;6;12;18;23},{"N";5;4;3;2;1})))))</f>
        <v>0</v>
      </c>
      <c r="J41" s="13"/>
      <c r="K41" s="11" t="b">
        <f>+IF(AND($C41&lt;14,$C41&gt;10),LOOKUP(J41,{0;1;330;450;590;710},{"N";5;4;3;2;1}),+IF(AND($C41&lt;16,$C41&gt;13.9),LOOKUP(J41,{0;0.1;440;640;860;1070},{"N";5;4;3;2;1}),+IF(AND($C41&lt;18,$C41&gt;15.9),LOOKUP(J41,{0;0.1;630;850;1070;1280},{"N";5;4;3;2;1}),+IF(AND($C41&lt;50,$C41&gt;17.9),LOOKUP(J41,{0;1;580;910;1270;1600},{"N";5;4;3;2;1})))))</f>
        <v>0</v>
      </c>
      <c r="L41" s="13"/>
      <c r="M41" s="11" t="b">
        <f>+IF(AND($C41&lt;16,$C41&gt;13.9),LOOKUP(L41,{0;1;407;490;574;657},{"N";5;4;3;2;1}),+IF(AND($C41&lt;18,$C41&gt;15.9),LOOKUP(L41,{0;1;550;603;657;710},{"N";5;4;3;2;1}),+IF(AND($C41&lt;50,$C41&gt;17.9),LOOKUP(L41,{0;1;562;629;696;763},{"N";5;4;3;2;1}))))</f>
        <v>0</v>
      </c>
      <c r="N41" s="13"/>
      <c r="O41" s="11" t="b">
        <f>+IF(AND($C41&lt;14,$C41&gt;10),LOOKUP(N41,{0;1;140;173;206;229},{"N";5;4;3;2;1}),+IF(AND($C41&lt;15,$C41&gt;13.9),LOOKUP(N41,{0;0.1;148;184;220;245},{"N";5;4;3;2;1}),+IF(AND($C41&lt;16,$C41&gt;14.9),LOOKUP(N41,{0;0.1;166;199;233;257},{"N";5;4;3;2;1}),+IF(AND($C41&lt;17,$C41&gt;15.9),LOOKUP(N41,{0;1;176;208;240;263},{"N";5;4;3;2;1}),+IF(AND($C41&lt;18,$C41&gt;16.9),LOOKUP(N41,{0;1;181;212;244;266},{"N";5;4;3;2;1}),+IF(AND($C41&lt;20,$C41&gt;17.9),LOOKUP(N41,{0;1;183;214;246;268},{"N";5;4;3;2;1}),+IF(AND($C41&lt;99,$C41&gt;20),LOOKUP(N41,{0;1;188;212;236;261},{"N";5;4;3;2;1}))))))))</f>
        <v>0</v>
      </c>
      <c r="P41" s="13"/>
      <c r="Q41" s="23" t="e">
        <f t="shared" si="1"/>
        <v>#DIV/0!</v>
      </c>
      <c r="R41" s="11" t="e">
        <f>LOOKUP(Q41,{0;0.1;0.97;1.06;1.08;1.15},{"N";5;4;3;2;1})</f>
        <v>#DIV/0!</v>
      </c>
      <c r="S41" s="13"/>
      <c r="T41" s="11" t="b">
        <f>+IF(AND($C41&lt;14,$C41&gt;10),LOOKUP(S41,{0;1;19;34;48;59},{"N";5;4;3;2;1}),+IF(AND($C41&lt;15,$C41&gt;13.9),LOOKUP(S41,{0;0.1;21;35;49;59},{"N";5;4;3;2;1}),+IF(AND($C41&lt;16,$C41&gt;14.9),LOOKUP(S41,{0;0.1;25;38;51;61},{"N";5;4;3;2;1}),+IF(AND($C41&lt;17,$C41&gt;15.9),LOOKUP(S41,{0;1;27;40;53;62},{"N";5;4;3;2;1}),+IF(AND($C41&lt;18,$C41&gt;16.9),LOOKUP(S41,{0;1;29;41;53;62},{"N";5;4;3;2;1}),+IF(AND($C41&lt;20,$C41&gt;17.9),LOOKUP(S41,{0;1;30;41;53;62},{"N";5;4;3;2;1}),+IF(AND($C41&lt;99,$C41&gt;20),LOOKUP(S41,{0;1;29;37;45;54},{"N";5;4;3;2;1}))))))))</f>
        <v>0</v>
      </c>
      <c r="U41" s="10"/>
      <c r="V41" s="11" t="e">
        <f>LOOKUP(U41,{0.1;9.5;10.5;11.5;12.5;20},{1;2;3;4;5;"N"})</f>
        <v>#N/A</v>
      </c>
      <c r="W41" s="10"/>
      <c r="X41" s="11" t="e">
        <f>LOOKUP(W41,{0.1;8.71;10.41;11.51;16.1;20},{1;2;3;4;5;"N"})</f>
        <v>#N/A</v>
      </c>
      <c r="Y41" s="10"/>
      <c r="Z41" s="11" t="e">
        <f>LOOKUP(Y41,{0.1;17.21;19.31;20.11;23.51;28},{1;2;3;4;5;"N"})</f>
        <v>#N/A</v>
      </c>
      <c r="AA41" s="10"/>
      <c r="AB41" s="11" t="e">
        <f>LOOKUP(AA41,{0.1;17.21;19.31;20.11;23.51;28},{1;2;3;4;5;"N"})</f>
        <v>#N/A</v>
      </c>
      <c r="AC41" s="13"/>
      <c r="AD41" s="13"/>
    </row>
    <row r="42" spans="1:30" ht="27" customHeight="1" x14ac:dyDescent="0.25">
      <c r="A42" s="32">
        <v>38</v>
      </c>
      <c r="B42" s="8"/>
      <c r="C42" s="19">
        <f t="shared" si="0"/>
        <v>0</v>
      </c>
      <c r="D42" s="8"/>
      <c r="E42" s="15"/>
      <c r="F42" s="16"/>
      <c r="G42" s="12"/>
      <c r="H42" s="13"/>
      <c r="I42" s="11" t="b">
        <f>+IF(AND($C42&lt;14,C42&gt;10),LOOKUP(H42,{0;1;7;11;16;20},{"N";5;4;3;2;1}),+IF(AND($C42&lt;16,$C42&gt;13.9),LOOKUP(H42,{0;0.1;7;12;17;22},{"N";5;4;3;2;1}),+IF(AND($C42&lt;18,$C42&gt;15.9),LOOKUP(H42,{0;0.1;7;12;18;23},{"N";5;4;3;2;1}),+IF(AND($C42&lt;50,$C42&gt;17.9),LOOKUP(H42,{0;1;6;12;18;23},{"N";5;4;3;2;1})))))</f>
        <v>0</v>
      </c>
      <c r="J42" s="13"/>
      <c r="K42" s="11" t="b">
        <f>+IF(AND($C42&lt;14,$C42&gt;10),LOOKUP(J42,{0;1;330;450;590;710},{"N";5;4;3;2;1}),+IF(AND($C42&lt;16,$C42&gt;13.9),LOOKUP(J42,{0;0.1;440;640;860;1070},{"N";5;4;3;2;1}),+IF(AND($C42&lt;18,$C42&gt;15.9),LOOKUP(J42,{0;0.1;630;850;1070;1280},{"N";5;4;3;2;1}),+IF(AND($C42&lt;50,$C42&gt;17.9),LOOKUP(J42,{0;1;580;910;1270;1600},{"N";5;4;3;2;1})))))</f>
        <v>0</v>
      </c>
      <c r="L42" s="13"/>
      <c r="M42" s="11" t="b">
        <f>+IF(AND($C42&lt;16,$C42&gt;13.9),LOOKUP(L42,{0;1;407;490;574;657},{"N";5;4;3;2;1}),+IF(AND($C42&lt;18,$C42&gt;15.9),LOOKUP(L42,{0;1;550;603;657;710},{"N";5;4;3;2;1}),+IF(AND($C42&lt;50,$C42&gt;17.9),LOOKUP(L42,{0;1;562;629;696;763},{"N";5;4;3;2;1}))))</f>
        <v>0</v>
      </c>
      <c r="N42" s="13"/>
      <c r="O42" s="11" t="b">
        <f>+IF(AND($C42&lt;14,$C42&gt;10),LOOKUP(N42,{0;1;140;173;206;229},{"N";5;4;3;2;1}),+IF(AND($C42&lt;15,$C42&gt;13.9),LOOKUP(N42,{0;0.1;148;184;220;245},{"N";5;4;3;2;1}),+IF(AND($C42&lt;16,$C42&gt;14.9),LOOKUP(N42,{0;0.1;166;199;233;257},{"N";5;4;3;2;1}),+IF(AND($C42&lt;17,$C42&gt;15.9),LOOKUP(N42,{0;1;176;208;240;263},{"N";5;4;3;2;1}),+IF(AND($C42&lt;18,$C42&gt;16.9),LOOKUP(N42,{0;1;181;212;244;266},{"N";5;4;3;2;1}),+IF(AND($C42&lt;20,$C42&gt;17.9),LOOKUP(N42,{0;1;183;214;246;268},{"N";5;4;3;2;1}),+IF(AND($C42&lt;99,$C42&gt;20),LOOKUP(N42,{0;1;188;212;236;261},{"N";5;4;3;2;1}))))))))</f>
        <v>0</v>
      </c>
      <c r="P42" s="13"/>
      <c r="Q42" s="23" t="e">
        <f t="shared" si="1"/>
        <v>#DIV/0!</v>
      </c>
      <c r="R42" s="11" t="e">
        <f>LOOKUP(Q42,{0;0.1;0.97;1.06;1.08;1.15},{"N";5;4;3;2;1})</f>
        <v>#DIV/0!</v>
      </c>
      <c r="S42" s="13"/>
      <c r="T42" s="11" t="b">
        <f>+IF(AND($C42&lt;14,$C42&gt;10),LOOKUP(S42,{0;1;19;34;48;59},{"N";5;4;3;2;1}),+IF(AND($C42&lt;15,$C42&gt;13.9),LOOKUP(S42,{0;0.1;21;35;49;59},{"N";5;4;3;2;1}),+IF(AND($C42&lt;16,$C42&gt;14.9),LOOKUP(S42,{0;0.1;25;38;51;61},{"N";5;4;3;2;1}),+IF(AND($C42&lt;17,$C42&gt;15.9),LOOKUP(S42,{0;1;27;40;53;62},{"N";5;4;3;2;1}),+IF(AND($C42&lt;18,$C42&gt;16.9),LOOKUP(S42,{0;1;29;41;53;62},{"N";5;4;3;2;1}),+IF(AND($C42&lt;20,$C42&gt;17.9),LOOKUP(S42,{0;1;30;41;53;62},{"N";5;4;3;2;1}),+IF(AND($C42&lt;99,$C42&gt;20),LOOKUP(S42,{0;1;29;37;45;54},{"N";5;4;3;2;1}))))))))</f>
        <v>0</v>
      </c>
      <c r="U42" s="10"/>
      <c r="V42" s="11" t="e">
        <f>LOOKUP(U42,{0.1;9.5;10.5;11.5;12.5;20},{1;2;3;4;5;"N"})</f>
        <v>#N/A</v>
      </c>
      <c r="W42" s="10"/>
      <c r="X42" s="11" t="e">
        <f>LOOKUP(W42,{0.1;8.71;10.41;11.51;16.1;20},{1;2;3;4;5;"N"})</f>
        <v>#N/A</v>
      </c>
      <c r="Y42" s="10"/>
      <c r="Z42" s="11" t="e">
        <f>LOOKUP(Y42,{0.1;17.21;19.31;20.11;23.51;28},{1;2;3;4;5;"N"})</f>
        <v>#N/A</v>
      </c>
      <c r="AA42" s="10"/>
      <c r="AB42" s="11" t="e">
        <f>LOOKUP(AA42,{0.1;17.21;19.31;20.11;23.51;28},{1;2;3;4;5;"N"})</f>
        <v>#N/A</v>
      </c>
      <c r="AC42" s="13"/>
      <c r="AD42" s="13"/>
    </row>
    <row r="43" spans="1:30" ht="27" customHeight="1" x14ac:dyDescent="0.25">
      <c r="A43" s="32">
        <v>39</v>
      </c>
      <c r="B43" s="8"/>
      <c r="C43" s="19">
        <f t="shared" si="0"/>
        <v>0</v>
      </c>
      <c r="D43" s="8"/>
      <c r="E43" s="15"/>
      <c r="F43" s="16"/>
      <c r="G43" s="12"/>
      <c r="H43" s="13"/>
      <c r="I43" s="11" t="b">
        <f>+IF(AND($C43&lt;14,C43&gt;10),LOOKUP(H43,{0;1;7;11;16;20},{"N";5;4;3;2;1}),+IF(AND($C43&lt;16,$C43&gt;13.9),LOOKUP(H43,{0;0.1;7;12;17;22},{"N";5;4;3;2;1}),+IF(AND($C43&lt;18,$C43&gt;15.9),LOOKUP(H43,{0;0.1;7;12;18;23},{"N";5;4;3;2;1}),+IF(AND($C43&lt;50,$C43&gt;17.9),LOOKUP(H43,{0;1;6;12;18;23},{"N";5;4;3;2;1})))))</f>
        <v>0</v>
      </c>
      <c r="J43" s="13"/>
      <c r="K43" s="11" t="b">
        <f>+IF(AND($C43&lt;14,$C43&gt;10),LOOKUP(J43,{0;1;330;450;590;710},{"N";5;4;3;2;1}),+IF(AND($C43&lt;16,$C43&gt;13.9),LOOKUP(J43,{0;0.1;440;640;860;1070},{"N";5;4;3;2;1}),+IF(AND($C43&lt;18,$C43&gt;15.9),LOOKUP(J43,{0;0.1;630;850;1070;1280},{"N";5;4;3;2;1}),+IF(AND($C43&lt;50,$C43&gt;17.9),LOOKUP(J43,{0;1;580;910;1270;1600},{"N";5;4;3;2;1})))))</f>
        <v>0</v>
      </c>
      <c r="L43" s="13"/>
      <c r="M43" s="11" t="b">
        <f>+IF(AND($C43&lt;16,$C43&gt;13.9),LOOKUP(L43,{0;1;407;490;574;657},{"N";5;4;3;2;1}),+IF(AND($C43&lt;18,$C43&gt;15.9),LOOKUP(L43,{0;1;550;603;657;710},{"N";5;4;3;2;1}),+IF(AND($C43&lt;50,$C43&gt;17.9),LOOKUP(L43,{0;1;562;629;696;763},{"N";5;4;3;2;1}))))</f>
        <v>0</v>
      </c>
      <c r="N43" s="13"/>
      <c r="O43" s="11" t="b">
        <f>+IF(AND($C43&lt;14,$C43&gt;10),LOOKUP(N43,{0;1;140;173;206;229},{"N";5;4;3;2;1}),+IF(AND($C43&lt;15,$C43&gt;13.9),LOOKUP(N43,{0;0.1;148;184;220;245},{"N";5;4;3;2;1}),+IF(AND($C43&lt;16,$C43&gt;14.9),LOOKUP(N43,{0;0.1;166;199;233;257},{"N";5;4;3;2;1}),+IF(AND($C43&lt;17,$C43&gt;15.9),LOOKUP(N43,{0;1;176;208;240;263},{"N";5;4;3;2;1}),+IF(AND($C43&lt;18,$C43&gt;16.9),LOOKUP(N43,{0;1;181;212;244;266},{"N";5;4;3;2;1}),+IF(AND($C43&lt;20,$C43&gt;17.9),LOOKUP(N43,{0;1;183;214;246;268},{"N";5;4;3;2;1}),+IF(AND($C43&lt;99,$C43&gt;20),LOOKUP(N43,{0;1;188;212;236;261},{"N";5;4;3;2;1}))))))))</f>
        <v>0</v>
      </c>
      <c r="P43" s="13"/>
      <c r="Q43" s="23" t="e">
        <f t="shared" si="1"/>
        <v>#DIV/0!</v>
      </c>
      <c r="R43" s="11" t="e">
        <f>LOOKUP(Q43,{0;0.1;0.97;1.06;1.08;1.15},{"N";5;4;3;2;1})</f>
        <v>#DIV/0!</v>
      </c>
      <c r="S43" s="13"/>
      <c r="T43" s="11" t="b">
        <f>+IF(AND($C43&lt;14,$C43&gt;10),LOOKUP(S43,{0;1;19;34;48;59},{"N";5;4;3;2;1}),+IF(AND($C43&lt;15,$C43&gt;13.9),LOOKUP(S43,{0;0.1;21;35;49;59},{"N";5;4;3;2;1}),+IF(AND($C43&lt;16,$C43&gt;14.9),LOOKUP(S43,{0;0.1;25;38;51;61},{"N";5;4;3;2;1}),+IF(AND($C43&lt;17,$C43&gt;15.9),LOOKUP(S43,{0;1;27;40;53;62},{"N";5;4;3;2;1}),+IF(AND($C43&lt;18,$C43&gt;16.9),LOOKUP(S43,{0;1;29;41;53;62},{"N";5;4;3;2;1}),+IF(AND($C43&lt;20,$C43&gt;17.9),LOOKUP(S43,{0;1;30;41;53;62},{"N";5;4;3;2;1}),+IF(AND($C43&lt;99,$C43&gt;20),LOOKUP(S43,{0;1;29;37;45;54},{"N";5;4;3;2;1}))))))))</f>
        <v>0</v>
      </c>
      <c r="U43" s="10"/>
      <c r="V43" s="11" t="e">
        <f>LOOKUP(U43,{0.1;9.5;10.5;11.5;12.5;20},{1;2;3;4;5;"N"})</f>
        <v>#N/A</v>
      </c>
      <c r="W43" s="10"/>
      <c r="X43" s="11" t="e">
        <f>LOOKUP(W43,{0.1;8.71;10.41;11.51;16.1;20},{1;2;3;4;5;"N"})</f>
        <v>#N/A</v>
      </c>
      <c r="Y43" s="10"/>
      <c r="Z43" s="11" t="e">
        <f>LOOKUP(Y43,{0.1;17.21;19.31;20.11;23.51;28},{1;2;3;4;5;"N"})</f>
        <v>#N/A</v>
      </c>
      <c r="AA43" s="10"/>
      <c r="AB43" s="11" t="e">
        <f>LOOKUP(AA43,{0.1;17.21;19.31;20.11;23.51;28},{1;2;3;4;5;"N"})</f>
        <v>#N/A</v>
      </c>
      <c r="AC43" s="13"/>
      <c r="AD43" s="13"/>
    </row>
    <row r="44" spans="1:30" ht="27" customHeight="1" x14ac:dyDescent="0.25">
      <c r="A44" s="32">
        <v>40</v>
      </c>
      <c r="B44" s="8"/>
      <c r="C44" s="19">
        <f t="shared" si="0"/>
        <v>0</v>
      </c>
      <c r="D44" s="8"/>
      <c r="E44" s="15"/>
      <c r="F44" s="16"/>
      <c r="G44" s="12"/>
      <c r="H44" s="13"/>
      <c r="I44" s="11" t="b">
        <f>+IF(AND($C44&lt;14,C44&gt;10),LOOKUP(H44,{0;1;7;11;16;20},{"N";5;4;3;2;1}),+IF(AND($C44&lt;16,$C44&gt;13.9),LOOKUP(H44,{0;0.1;7;12;17;22},{"N";5;4;3;2;1}),+IF(AND($C44&lt;18,$C44&gt;15.9),LOOKUP(H44,{0;0.1;7;12;18;23},{"N";5;4;3;2;1}),+IF(AND($C44&lt;50,$C44&gt;17.9),LOOKUP(H44,{0;1;6;12;18;23},{"N";5;4;3;2;1})))))</f>
        <v>0</v>
      </c>
      <c r="J44" s="13"/>
      <c r="K44" s="11" t="b">
        <f>+IF(AND($C44&lt;14,$C44&gt;10),LOOKUP(J44,{0;1;330;450;590;710},{"N";5;4;3;2;1}),+IF(AND($C44&lt;16,$C44&gt;13.9),LOOKUP(J44,{0;0.1;440;640;860;1070},{"N";5;4;3;2;1}),+IF(AND($C44&lt;18,$C44&gt;15.9),LOOKUP(J44,{0;0.1;630;850;1070;1280},{"N";5;4;3;2;1}),+IF(AND($C44&lt;50,$C44&gt;17.9),LOOKUP(J44,{0;1;580;910;1270;1600},{"N";5;4;3;2;1})))))</f>
        <v>0</v>
      </c>
      <c r="L44" s="13"/>
      <c r="M44" s="11" t="b">
        <f>+IF(AND($C44&lt;16,$C44&gt;13.9),LOOKUP(L44,{0;1;407;490;574;657},{"N";5;4;3;2;1}),+IF(AND($C44&lt;18,$C44&gt;15.9),LOOKUP(L44,{0;1;550;603;657;710},{"N";5;4;3;2;1}),+IF(AND($C44&lt;50,$C44&gt;17.9),LOOKUP(L44,{0;1;562;629;696;763},{"N";5;4;3;2;1}))))</f>
        <v>0</v>
      </c>
      <c r="N44" s="13"/>
      <c r="O44" s="11" t="b">
        <f>+IF(AND($C44&lt;14,$C44&gt;10),LOOKUP(N44,{0;1;140;173;206;229},{"N";5;4;3;2;1}),+IF(AND($C44&lt;15,$C44&gt;13.9),LOOKUP(N44,{0;0.1;148;184;220;245},{"N";5;4;3;2;1}),+IF(AND($C44&lt;16,$C44&gt;14.9),LOOKUP(N44,{0;0.1;166;199;233;257},{"N";5;4;3;2;1}),+IF(AND($C44&lt;17,$C44&gt;15.9),LOOKUP(N44,{0;1;176;208;240;263},{"N";5;4;3;2;1}),+IF(AND($C44&lt;18,$C44&gt;16.9),LOOKUP(N44,{0;1;181;212;244;266},{"N";5;4;3;2;1}),+IF(AND($C44&lt;20,$C44&gt;17.9),LOOKUP(N44,{0;1;183;214;246;268},{"N";5;4;3;2;1}),+IF(AND($C44&lt;99,$C44&gt;20),LOOKUP(N44,{0;1;188;212;236;261},{"N";5;4;3;2;1}))))))))</f>
        <v>0</v>
      </c>
      <c r="P44" s="13"/>
      <c r="Q44" s="23" t="e">
        <f t="shared" si="1"/>
        <v>#DIV/0!</v>
      </c>
      <c r="R44" s="11" t="e">
        <f>LOOKUP(Q44,{0;0.1;0.97;1.06;1.08;1.15},{"N";5;4;3;2;1})</f>
        <v>#DIV/0!</v>
      </c>
      <c r="S44" s="13"/>
      <c r="T44" s="11" t="b">
        <f>+IF(AND($C44&lt;14,$C44&gt;10),LOOKUP(S44,{0;1;19;34;48;59},{"N";5;4;3;2;1}),+IF(AND($C44&lt;15,$C44&gt;13.9),LOOKUP(S44,{0;0.1;21;35;49;59},{"N";5;4;3;2;1}),+IF(AND($C44&lt;16,$C44&gt;14.9),LOOKUP(S44,{0;0.1;25;38;51;61},{"N";5;4;3;2;1}),+IF(AND($C44&lt;17,$C44&gt;15.9),LOOKUP(S44,{0;1;27;40;53;62},{"N";5;4;3;2;1}),+IF(AND($C44&lt;18,$C44&gt;16.9),LOOKUP(S44,{0;1;29;41;53;62},{"N";5;4;3;2;1}),+IF(AND($C44&lt;20,$C44&gt;17.9),LOOKUP(S44,{0;1;30;41;53;62},{"N";5;4;3;2;1}),+IF(AND($C44&lt;99,$C44&gt;20),LOOKUP(S44,{0;1;29;37;45;54},{"N";5;4;3;2;1}))))))))</f>
        <v>0</v>
      </c>
      <c r="U44" s="10"/>
      <c r="V44" s="11" t="e">
        <f>LOOKUP(U44,{0.1;9.5;10.5;11.5;12.5;20},{1;2;3;4;5;"N"})</f>
        <v>#N/A</v>
      </c>
      <c r="W44" s="10"/>
      <c r="X44" s="11" t="e">
        <f>LOOKUP(W44,{0.1;8.71;10.41;11.51;16.1;20},{1;2;3;4;5;"N"})</f>
        <v>#N/A</v>
      </c>
      <c r="Y44" s="10"/>
      <c r="Z44" s="11" t="e">
        <f>LOOKUP(Y44,{0.1;17.21;19.31;20.11;23.51;28},{1;2;3;4;5;"N"})</f>
        <v>#N/A</v>
      </c>
      <c r="AA44" s="10"/>
      <c r="AB44" s="11" t="e">
        <f>LOOKUP(AA44,{0.1;17.21;19.31;20.11;23.51;28},{1;2;3;4;5;"N"})</f>
        <v>#N/A</v>
      </c>
      <c r="AC44" s="13"/>
      <c r="AD44" s="13"/>
    </row>
  </sheetData>
  <sheetProtection algorithmName="SHA-512" hashValue="JH9DkLljfHwI+YA5UJhSdxNSiKA+433h4LT9YiIzp/yUPzVyAj6AfBRDvp0o8vux77qVjpwqhU6HvlGUpm23Lg==" saltValue="edncEb+J/2TxWVobcizCDQ==" spinCount="100000" sheet="1" objects="1" scenarios="1" selectLockedCells="1"/>
  <mergeCells count="11">
    <mergeCell ref="L2:W2"/>
    <mergeCell ref="Y4:Z4"/>
    <mergeCell ref="AA4:AB4"/>
    <mergeCell ref="H4:I4"/>
    <mergeCell ref="J4:K4"/>
    <mergeCell ref="L4:M4"/>
    <mergeCell ref="N4:O4"/>
    <mergeCell ref="P4:R4"/>
    <mergeCell ref="S4:T4"/>
    <mergeCell ref="U4:V4"/>
    <mergeCell ref="W4:X4"/>
  </mergeCells>
  <conditionalFormatting sqref="I5:I44">
    <cfRule type="containsText" dxfId="29" priority="58" operator="containsText" text="NEPRAVDA">
      <formula>NOT(ISERROR(SEARCH("NEPRAVDA",I5)))</formula>
    </cfRule>
    <cfRule type="containsText" dxfId="28" priority="91" operator="containsText" text="NEPRAVDA">
      <formula>NOT(ISERROR(SEARCH("NEPRAVDA",I5)))</formula>
    </cfRule>
  </conditionalFormatting>
  <conditionalFormatting sqref="K5:K44">
    <cfRule type="containsText" dxfId="27" priority="84" operator="containsText" text="NEPRAVDA">
      <formula>NOT(ISERROR(SEARCH("NEPRAVDA",K5)))</formula>
    </cfRule>
  </conditionalFormatting>
  <conditionalFormatting sqref="T5:T44">
    <cfRule type="containsText" dxfId="26" priority="74" operator="containsText" text="NEPRAVDA">
      <formula>NOT(ISERROR(SEARCH("NEPRAVDA",T5)))</formula>
    </cfRule>
  </conditionalFormatting>
  <conditionalFormatting sqref="T6 T22 T38">
    <cfRule type="containsText" dxfId="25" priority="62" operator="containsText" text="NEPRAVDA">
      <formula>NOT(ISERROR(SEARCH("NEPRAVDA",T6)))</formula>
    </cfRule>
  </conditionalFormatting>
  <conditionalFormatting sqref="T5:T44">
    <cfRule type="containsText" dxfId="24" priority="60" operator="containsText" text="NEPRAVDA">
      <formula>NOT(ISERROR(SEARCH("NEPRAVDA",T5)))</formula>
    </cfRule>
  </conditionalFormatting>
  <conditionalFormatting sqref="X5:X44">
    <cfRule type="containsErrors" dxfId="23" priority="57">
      <formula>ISERROR(X5)</formula>
    </cfRule>
  </conditionalFormatting>
  <conditionalFormatting sqref="Z5:Z44">
    <cfRule type="containsErrors" dxfId="22" priority="56">
      <formula>ISERROR(Z5)</formula>
    </cfRule>
  </conditionalFormatting>
  <conditionalFormatting sqref="AB5:AB44">
    <cfRule type="containsErrors" dxfId="21" priority="54">
      <formula>ISERROR(AB5)</formula>
    </cfRule>
  </conditionalFormatting>
  <conditionalFormatting sqref="O5:O44">
    <cfRule type="containsText" dxfId="20" priority="51" operator="containsText" text="NEPRAVDA">
      <formula>NOT(ISERROR(SEARCH("NEPRAVDA",O5)))</formula>
    </cfRule>
  </conditionalFormatting>
  <conditionalFormatting sqref="V5:V44">
    <cfRule type="containsErrors" dxfId="19" priority="50">
      <formula>ISERROR(V5)</formula>
    </cfRule>
  </conditionalFormatting>
  <conditionalFormatting sqref="C5:C44">
    <cfRule type="containsText" dxfId="18" priority="34" operator="containsText" text="118,6">
      <formula>NOT(ISERROR(SEARCH("118,6",C5)))</formula>
    </cfRule>
  </conditionalFormatting>
  <conditionalFormatting sqref="Q5:Q44">
    <cfRule type="containsErrors" dxfId="17" priority="32">
      <formula>ISERROR(Q5)</formula>
    </cfRule>
  </conditionalFormatting>
  <conditionalFormatting sqref="R5:R44">
    <cfRule type="containsErrors" dxfId="16" priority="31">
      <formula>ISERROR(R5)</formula>
    </cfRule>
  </conditionalFormatting>
  <conditionalFormatting sqref="M5:M44">
    <cfRule type="containsText" dxfId="15" priority="29" operator="containsText" text="NEPRAVDA">
      <formula>NOT(ISERROR(SEARCH("NEPRAVDA",M5)))</formula>
    </cfRule>
  </conditionalFormatting>
  <pageMargins left="0.25" right="0.25" top="0.75" bottom="0.75" header="0.3" footer="0.3"/>
  <pageSetup paperSize="9" orientation="landscape" r:id="rId1"/>
  <headerFooter>
    <oddHeader>&amp;R&amp;"-,Tučné"&amp;14&amp;K0070C0ČESKÝ SVAZ KARATE&amp;"-,Obyčejné"&amp;11&amp;K01+000
TRENÉRSKO-METODICKÁ KOMISE
E-mail: tmk@czechkarate.cz
Nad Kapličkou 17, Praha 10, 100 00, tel: +420 608 678 848, TMK: 603 790 154</oddHeader>
    <oddFooter>&amp;Lautor: PhDr. Radim Pavelka, Ph.D.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zoomScale="115" zoomScaleNormal="115" workbookViewId="0">
      <pane ySplit="4" topLeftCell="A5" activePane="bottomLeft" state="frozen"/>
      <selection pane="bottomLeft" activeCell="G9" sqref="G9"/>
    </sheetView>
  </sheetViews>
  <sheetFormatPr defaultColWidth="8.85546875" defaultRowHeight="15" x14ac:dyDescent="0.25"/>
  <cols>
    <col min="1" max="1" width="3" style="14" bestFit="1" customWidth="1"/>
    <col min="2" max="2" width="7.28515625" style="2" bestFit="1" customWidth="1"/>
    <col min="3" max="3" width="4.7109375" style="2" bestFit="1" customWidth="1"/>
    <col min="4" max="4" width="6" style="2" bestFit="1" customWidth="1"/>
    <col min="5" max="6" width="6.28515625" style="2" customWidth="1"/>
    <col min="7" max="7" width="12.5703125" style="2" customWidth="1"/>
    <col min="8" max="8" width="5.85546875" style="2" customWidth="1"/>
    <col min="9" max="9" width="2.7109375" style="2" customWidth="1"/>
    <col min="10" max="10" width="6.5703125" style="2" bestFit="1" customWidth="1"/>
    <col min="11" max="11" width="2.7109375" style="2" customWidth="1"/>
    <col min="12" max="12" width="5.85546875" style="2" customWidth="1"/>
    <col min="13" max="13" width="2.7109375" style="2" customWidth="1"/>
    <col min="14" max="14" width="5.85546875" style="2" customWidth="1"/>
    <col min="15" max="15" width="2.7109375" style="2" customWidth="1"/>
    <col min="16" max="16" width="5.85546875" style="2" customWidth="1"/>
    <col min="17" max="17" width="3.85546875" style="2" hidden="1" customWidth="1"/>
    <col min="18" max="18" width="2.7109375" style="2" customWidth="1"/>
    <col min="19" max="19" width="5.85546875" style="2" customWidth="1"/>
    <col min="20" max="20" width="2.7109375" style="2" customWidth="1"/>
    <col min="21" max="21" width="5.85546875" style="2" customWidth="1"/>
    <col min="22" max="22" width="2.7109375" style="2" customWidth="1"/>
    <col min="23" max="23" width="5.85546875" style="2" customWidth="1"/>
    <col min="24" max="24" width="2.7109375" style="2" customWidth="1"/>
    <col min="25" max="25" width="5.85546875" style="2" customWidth="1"/>
    <col min="26" max="26" width="2.7109375" style="2" customWidth="1"/>
    <col min="27" max="27" width="5.85546875" style="2" customWidth="1"/>
    <col min="28" max="28" width="2.7109375" style="2" customWidth="1"/>
    <col min="29" max="29" width="6.5703125" style="2" bestFit="1" customWidth="1"/>
    <col min="30" max="30" width="7" style="2" customWidth="1"/>
    <col min="31" max="16384" width="8.85546875" style="2"/>
  </cols>
  <sheetData>
    <row r="1" spans="1:30" ht="28.5" x14ac:dyDescent="0.45">
      <c r="A1" s="35"/>
      <c r="B1" s="7"/>
      <c r="C1" s="7"/>
      <c r="D1" s="7"/>
      <c r="E1" s="7"/>
      <c r="F1" s="7"/>
      <c r="G1" s="27" t="s">
        <v>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7"/>
      <c r="AD1" s="7"/>
    </row>
    <row r="2" spans="1:30" ht="15.75" x14ac:dyDescent="0.25">
      <c r="E2" s="24" t="s">
        <v>27</v>
      </c>
      <c r="F2" s="25"/>
      <c r="G2" s="34"/>
      <c r="J2" s="26" t="s">
        <v>29</v>
      </c>
      <c r="K2" s="30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21"/>
      <c r="Y2" s="21"/>
      <c r="Z2" s="21"/>
      <c r="AA2" s="21"/>
      <c r="AB2" s="21"/>
    </row>
    <row r="3" spans="1:30" ht="15.75" x14ac:dyDescent="0.25"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0" ht="39.75" customHeight="1" x14ac:dyDescent="0.25">
      <c r="A4" s="32"/>
      <c r="B4" s="17" t="s">
        <v>28</v>
      </c>
      <c r="C4" s="17" t="s">
        <v>1</v>
      </c>
      <c r="D4" s="17" t="s">
        <v>2</v>
      </c>
      <c r="E4" s="17" t="s">
        <v>23</v>
      </c>
      <c r="F4" s="17" t="s">
        <v>24</v>
      </c>
      <c r="G4" s="18" t="s">
        <v>3</v>
      </c>
      <c r="H4" s="51" t="s">
        <v>14</v>
      </c>
      <c r="I4" s="51"/>
      <c r="J4" s="51" t="s">
        <v>22</v>
      </c>
      <c r="K4" s="51"/>
      <c r="L4" s="51" t="s">
        <v>15</v>
      </c>
      <c r="M4" s="51"/>
      <c r="N4" s="51" t="s">
        <v>16</v>
      </c>
      <c r="O4" s="51"/>
      <c r="P4" s="51" t="s">
        <v>17</v>
      </c>
      <c r="Q4" s="51"/>
      <c r="R4" s="51"/>
      <c r="S4" s="51" t="s">
        <v>18</v>
      </c>
      <c r="T4" s="51"/>
      <c r="U4" s="51" t="s">
        <v>33</v>
      </c>
      <c r="V4" s="51"/>
      <c r="W4" s="51" t="s">
        <v>19</v>
      </c>
      <c r="X4" s="51"/>
      <c r="Y4" s="51" t="s">
        <v>20</v>
      </c>
      <c r="Z4" s="51"/>
      <c r="AA4" s="51" t="s">
        <v>21</v>
      </c>
      <c r="AB4" s="51"/>
      <c r="AC4" s="29" t="s">
        <v>30</v>
      </c>
      <c r="AD4" s="29" t="s">
        <v>31</v>
      </c>
    </row>
    <row r="5" spans="1:30" ht="27" customHeight="1" x14ac:dyDescent="0.25">
      <c r="A5" s="32">
        <v>1</v>
      </c>
      <c r="B5" s="8"/>
      <c r="C5" s="19">
        <f>YEARFRAC($G$2,D5)</f>
        <v>0</v>
      </c>
      <c r="D5" s="8"/>
      <c r="E5" s="15"/>
      <c r="F5" s="16"/>
      <c r="G5" s="9"/>
      <c r="H5" s="13"/>
      <c r="I5" s="11" t="b">
        <f>+IF(AND($C5&lt;14,C5&gt;10),LOOKUP(H5,{0;1;7;11;16;20},{"N";5;4;3;2;1}),+IF(AND($C5&lt;16,$C5&gt;13.9),LOOKUP(H5,{0;0.1;7;12;17;22},{"N";5;4;3;2;1}),+IF(AND($C5&lt;18,$C5&gt;15.9),LOOKUP(H5,{0;0.1;7;12;18;23},{"N";5;4;3;2;1}),+IF(AND($C5&lt;50,$C5&gt;17.9),LOOKUP(H5,{0;1;6;12;18;23},{"N";5;4;3;2;1})))))</f>
        <v>0</v>
      </c>
      <c r="J5" s="13"/>
      <c r="K5" s="11" t="b">
        <f>+IF(AND($C5&lt;14,$C5&gt;10),LOOKUP(J5,{0;1;330;450;590;710},{"N";5;4;3;2;1}),+IF(AND($C5&lt;16,$C5&gt;13.9),LOOKUP(J5,{0;0.1;440;640;860;1070},{"N";5;4;3;2;1}),+IF(AND($C5&lt;18,$C5&gt;15.9),LOOKUP(J5,{0;0.1;630;850;1070;1280},{"N";5;4;3;2;1}),+IF(AND($C5&lt;50,$C5&gt;17.9),LOOKUP(J5,{0;1;580;910;1270;1600},{"N";5;4;3;2;1})))))</f>
        <v>0</v>
      </c>
      <c r="L5" s="13"/>
      <c r="M5" s="11" t="b">
        <f>+IF(AND($C5&lt;16,$C5&gt;13.9),LOOKUP(L5,{0;1;292;341;391;440},{"N";5;4;3;2;1}),+IF(AND($C5&lt;18,$C5&gt;15.9),LOOKUP(L5,{0;1;314;363;412;461},{"N";5;4;3;2;1}),+IF(AND($C5&lt;50,$C5&gt;17.9),LOOKUP(L5,{0;1;369;417;466;514},{"N";5;4;3;2;1}))))</f>
        <v>0</v>
      </c>
      <c r="N5" s="13"/>
      <c r="O5" s="11" t="b">
        <f>+IF(AND($C5&lt;14,$C5&gt;10),LOOKUP(N5,{0;1;131;162;194;216},{"N";5;4;3;2;1}),+IF(AND($C5&lt;15,$C5&gt;13.9),LOOKUP(N5,{0;0.1;134;166;198;221},{"N";5;4;3;2;1}),+IF(AND($C5&lt;16,$C5&gt;14.9),LOOKUP(N5,{0;0.1;139;169;200;222},{"N";5;4;3;2;1}),+IF(AND($C5&lt;17,$C5&gt;15.9),LOOKUP(N5,{0;1.1;142;172;202;223},{"N";5;4;3;2;1}),+IF(AND($C5&lt;18,$C5&gt;16.9),LOOKUP(N5,{0;1.1;144;174;204;225},{"N";5;4;3;2;1}),+IF(AND($C5&lt;20,$C5&gt;17.9),LOOKUP(N5,{0;0.1;144;174;204;225},{"N";5;4;3;2;1}),+IF(AND($C5&lt;99,$C5&gt;20),LOOKUP(N5,{0;1;145;168;191;215},{"N";5;4;3;2;1}))))))))</f>
        <v>0</v>
      </c>
      <c r="P5" s="13"/>
      <c r="Q5" s="23" t="e">
        <f t="shared" ref="Q5:Q44" si="0">P5/E5</f>
        <v>#DIV/0!</v>
      </c>
      <c r="R5" s="11" t="e">
        <f>LOOKUP(Q5,{0;0.1;0.97;1.06;1.08;1.15},{"N";5;4;3;2;1})</f>
        <v>#DIV/0!</v>
      </c>
      <c r="S5" s="13"/>
      <c r="T5" s="11" t="b">
        <f>+IF(AND($C5&lt;14,$C5&gt;10),LOOKUP(S5,{0;1;17;30;43;53},{"N";5;4;3;2;1}),+IF(AND($C5&lt;15,$C5&gt;13.9),LOOKUP(S5,{0;0.1;17;30;43;53},{"N";5;4;3;2;1}),+IF(AND($C5&lt;16,$C5&gt;14.9),LOOKUP(S5,{0;0.1;19;31;44;53},{"N";5;4;3;2;1}),+IF(AND($C5&lt;17,$C5&gt;15.9),LOOKUP(S5,{0;1;19;31;44;53},{"N";5;4;3;2;1}),+IF(AND($C5&lt;18,$C5&gt;16.9),LOOKUP(S5,{0;1;21;33;45;53},{"N";5;4;3;2;1}),+IF(AND($C5&lt;20,$C5&gt;17.9),LOOKUP(S5,{0;1;22;33;45;53},{"N";5;4;3;2;1}),+IF(AND($C5&lt;99,$C5&gt;20),LOOKUP(S5,{0;1;22;33;45;53},{"N";5;4;3;2;1}))))))))</f>
        <v>0</v>
      </c>
      <c r="U5" s="10"/>
      <c r="V5" s="11" t="e">
        <f>LOOKUP(U5,{0.1;10.5;11.5;12.5;13.5;20},{1;2;3;4;5;"N"})</f>
        <v>#N/A</v>
      </c>
      <c r="W5" s="10"/>
      <c r="X5" s="11" t="e">
        <f>LOOKUP(W5,{0.1;8.71;10.41;11.51;16.1;20},{1;2;3;4;5;"N"})</f>
        <v>#N/A</v>
      </c>
      <c r="Y5" s="10"/>
      <c r="Z5" s="11" t="e">
        <f>LOOKUP(Y5,{0.1;17.21;19.31;20.11;23.51;28},{1;2;3;4;5;"N"})</f>
        <v>#N/A</v>
      </c>
      <c r="AA5" s="10"/>
      <c r="AB5" s="11" t="e">
        <f>LOOKUP(AA5,{0.1;17.21;19.31;20.11;23.51;28},{1;2;3;4;5;"N"})</f>
        <v>#N/A</v>
      </c>
      <c r="AC5" s="13"/>
      <c r="AD5" s="13"/>
    </row>
    <row r="6" spans="1:30" ht="27" customHeight="1" x14ac:dyDescent="0.25">
      <c r="A6" s="32">
        <v>2</v>
      </c>
      <c r="B6" s="8"/>
      <c r="C6" s="19">
        <f t="shared" ref="C6:C44" si="1">YEARFRAC($G$2,D6)</f>
        <v>0</v>
      </c>
      <c r="D6" s="8"/>
      <c r="E6" s="15"/>
      <c r="F6" s="16"/>
      <c r="G6" s="12"/>
      <c r="H6" s="13"/>
      <c r="I6" s="11" t="b">
        <f>+IF(AND($C6&lt;14,C6&gt;10),LOOKUP(H6,{0;1;7;11;16;20},{"N";5;4;3;2;1}),+IF(AND($C6&lt;16,$C6&gt;13.9),LOOKUP(H6,{0;0.1;7;12;17;22},{"N";5;4;3;2;1}),+IF(AND($C6&lt;18,$C6&gt;15.9),LOOKUP(H6,{0;0.1;7;12;18;23},{"N";5;4;3;2;1}),+IF(AND($C6&lt;50,$C6&gt;17.9),LOOKUP(H6,{0;1;6;12;18;23},{"N";5;4;3;2;1})))))</f>
        <v>0</v>
      </c>
      <c r="J6" s="13"/>
      <c r="K6" s="11" t="b">
        <f>+IF(AND($C6&lt;14,$C6&gt;10),LOOKUP(J6,{0;1;330;450;590;710},{"N";5;4;3;2;1}),+IF(AND($C6&lt;16,$C6&gt;13.9),LOOKUP(J6,{0;0.1;440;640;860;1070},{"N";5;4;3;2;1}),+IF(AND($C6&lt;18,$C6&gt;15.9),LOOKUP(J6,{0;0.1;630;850;1070;1280},{"N";5;4;3;2;1}),+IF(AND($C6&lt;50,$C6&gt;17.9),LOOKUP(J6,{0;1;580;910;1270;1600},{"N";5;4;3;2;1})))))</f>
        <v>0</v>
      </c>
      <c r="L6" s="13"/>
      <c r="M6" s="11" t="b">
        <f>+IF(AND($C6&lt;16,$C6&gt;13.9),LOOKUP(L6,{0;1;292;341;391;440},{"N";5;4;3;2;1}),+IF(AND($C6&lt;18,$C6&gt;15.9),LOOKUP(L6,{0;1;314;363;412;461},{"N";5;4;3;2;1}),+IF(AND($C6&lt;50,$C6&gt;17.9),LOOKUP(L6,{0;1;369;417;466;514},{"N";5;4;3;2;1}))))</f>
        <v>0</v>
      </c>
      <c r="N6" s="13"/>
      <c r="O6" s="11" t="b">
        <f>+IF(AND($C6&lt;14,$C6&gt;10),LOOKUP(N6,{0;1;131;162;194;216},{"N";5;4;3;2;1}),+IF(AND($C6&lt;15,$C6&gt;13.9),LOOKUP(N6,{0;0.1;134;166;198;221},{"N";5;4;3;2;1}),+IF(AND($C6&lt;16,$C6&gt;14.9),LOOKUP(N6,{0;0.1;139;169;200;222},{"N";5;4;3;2;1}),+IF(AND($C6&lt;17,$C6&gt;15.9),LOOKUP(N6,{0;1.1;142;172;202;223},{"N";5;4;3;2;1}),+IF(AND($C6&lt;18,$C6&gt;16.9),LOOKUP(N6,{0;1.1;144;174;204;225},{"N";5;4;3;2;1}),+IF(AND($C6&lt;20,$C6&gt;17.9),LOOKUP(N6,{0;0.1;144;174;204;225},{"N";5;4;3;2;1}),+IF(AND($C6&lt;99,$C6&gt;20),LOOKUP(N6,{0;1;145;168;191;215},{"N";5;4;3;2;1}))))))))</f>
        <v>0</v>
      </c>
      <c r="P6" s="13"/>
      <c r="Q6" s="23" t="e">
        <f t="shared" si="0"/>
        <v>#DIV/0!</v>
      </c>
      <c r="R6" s="11" t="e">
        <f>LOOKUP(Q6,{0;0.1;0.97;1.06;1.08;1.15},{"N";5;4;3;2;1})</f>
        <v>#DIV/0!</v>
      </c>
      <c r="S6" s="13"/>
      <c r="T6" s="11" t="b">
        <f>+IF(AND($C6&lt;14,$C6&gt;10),LOOKUP(S6,{0;1;17;30;43;53},{"N";5;4;3;2;1}),+IF(AND($C6&lt;15,$C6&gt;13.9),LOOKUP(S6,{0;0.1;17;30;43;53},{"N";5;4;3;2;1}),+IF(AND($C6&lt;16,$C6&gt;14.9),LOOKUP(S6,{0;0.1;19;31;44;53},{"N";5;4;3;2;1}),+IF(AND($C6&lt;17,$C6&gt;15.9),LOOKUP(S6,{0;1;19;31;44;53},{"N";5;4;3;2;1}),+IF(AND($C6&lt;18,$C6&gt;16.9),LOOKUP(S6,{0;1;21;33;45;53},{"N";5;4;3;2;1}),+IF(AND($C6&lt;20,$C6&gt;17.9),LOOKUP(S6,{0;1;22;33;45;53},{"N";5;4;3;2;1}),+IF(AND($C6&lt;99,$C6&gt;20),LOOKUP(S6,{0;1;22;33;45;53},{"N";5;4;3;2;1}))))))))</f>
        <v>0</v>
      </c>
      <c r="U6" s="10"/>
      <c r="V6" s="11" t="e">
        <f>LOOKUP(U6,{0.1;10.5;11.5;12.5;13.5;20},{1;2;3;4;5;"N"})</f>
        <v>#N/A</v>
      </c>
      <c r="W6" s="10"/>
      <c r="X6" s="11" t="e">
        <f>LOOKUP(W6,{0.1;8.71;10.41;11.51;16.1;20},{1;2;3;4;5;"N"})</f>
        <v>#N/A</v>
      </c>
      <c r="Y6" s="10"/>
      <c r="Z6" s="11" t="e">
        <f>LOOKUP(Y6,{0.1;17.21;19.31;20.11;23.51;28},{1;2;3;4;5;"N"})</f>
        <v>#N/A</v>
      </c>
      <c r="AA6" s="10"/>
      <c r="AB6" s="11" t="e">
        <f>LOOKUP(AA6,{0.1;17.21;19.31;20.11;23.51;28},{1;2;3;4;5;"N"})</f>
        <v>#N/A</v>
      </c>
      <c r="AC6" s="13"/>
      <c r="AD6" s="13"/>
    </row>
    <row r="7" spans="1:30" ht="27" customHeight="1" x14ac:dyDescent="0.25">
      <c r="A7" s="32">
        <v>3</v>
      </c>
      <c r="B7" s="8"/>
      <c r="C7" s="19">
        <f t="shared" si="1"/>
        <v>0</v>
      </c>
      <c r="D7" s="8"/>
      <c r="E7" s="15"/>
      <c r="F7" s="16"/>
      <c r="G7" s="12"/>
      <c r="H7" s="13"/>
      <c r="I7" s="11" t="b">
        <f>+IF(AND($C7&lt;14,C7&gt;10),LOOKUP(H7,{0;1;7;11;16;20},{"N";5;4;3;2;1}),+IF(AND($C7&lt;16,$C7&gt;13.9),LOOKUP(H7,{0;0.1;7;12;17;22},{"N";5;4;3;2;1}),+IF(AND($C7&lt;18,$C7&gt;15.9),LOOKUP(H7,{0;0.1;7;12;18;23},{"N";5;4;3;2;1}),+IF(AND($C7&lt;50,$C7&gt;17.9),LOOKUP(H7,{0;1;6;12;18;23},{"N";5;4;3;2;1})))))</f>
        <v>0</v>
      </c>
      <c r="J7" s="13"/>
      <c r="K7" s="11" t="b">
        <f>+IF(AND($C7&lt;14,$C7&gt;10),LOOKUP(J7,{0;1;330;450;590;710},{"N";5;4;3;2;1}),+IF(AND($C7&lt;16,$C7&gt;13.9),LOOKUP(J7,{0;0.1;440;640;860;1070},{"N";5;4;3;2;1}),+IF(AND($C7&lt;18,$C7&gt;15.9),LOOKUP(J7,{0;0.1;630;850;1070;1280},{"N";5;4;3;2;1}),+IF(AND($C7&lt;50,$C7&gt;17.9),LOOKUP(J7,{0;1;580;910;1270;1600},{"N";5;4;3;2;1})))))</f>
        <v>0</v>
      </c>
      <c r="L7" s="13"/>
      <c r="M7" s="11" t="b">
        <f>+IF(AND($C7&lt;16,$C7&gt;13.9),LOOKUP(L7,{0;1;292;341;391;440},{"N";5;4;3;2;1}),+IF(AND($C7&lt;18,$C7&gt;15.9),LOOKUP(L7,{0;1;314;363;412;461},{"N";5;4;3;2;1}),+IF(AND($C7&lt;50,$C7&gt;17.9),LOOKUP(L7,{0;1;369;417;466;514},{"N";5;4;3;2;1}))))</f>
        <v>0</v>
      </c>
      <c r="N7" s="13"/>
      <c r="O7" s="11" t="b">
        <f>+IF(AND($C7&lt;14,$C7&gt;10),LOOKUP(N7,{0;1;131;162;194;216},{"N";5;4;3;2;1}),+IF(AND($C7&lt;15,$C7&gt;13.9),LOOKUP(N7,{0;0.1;134;166;198;221},{"N";5;4;3;2;1}),+IF(AND($C7&lt;16,$C7&gt;14.9),LOOKUP(N7,{0;0.1;139;169;200;222},{"N";5;4;3;2;1}),+IF(AND($C7&lt;17,$C7&gt;15.9),LOOKUP(N7,{0;1.1;142;172;202;223},{"N";5;4;3;2;1}),+IF(AND($C7&lt;18,$C7&gt;16.9),LOOKUP(N7,{0;1.1;144;174;204;225},{"N";5;4;3;2;1}),+IF(AND($C7&lt;20,$C7&gt;17.9),LOOKUP(N7,{0;0.1;144;174;204;225},{"N";5;4;3;2;1}),+IF(AND($C7&lt;99,$C7&gt;20),LOOKUP(N7,{0;1;145;168;191;215},{"N";5;4;3;2;1}))))))))</f>
        <v>0</v>
      </c>
      <c r="P7" s="13"/>
      <c r="Q7" s="23" t="e">
        <f t="shared" si="0"/>
        <v>#DIV/0!</v>
      </c>
      <c r="R7" s="11" t="e">
        <f>LOOKUP(Q7,{0;0.1;0.97;1.06;1.08;1.15},{"N";5;4;3;2;1})</f>
        <v>#DIV/0!</v>
      </c>
      <c r="S7" s="13"/>
      <c r="T7" s="11" t="b">
        <f>+IF(AND($C7&lt;14,$C7&gt;10),LOOKUP(S7,{0;1;17;30;43;53},{"N";5;4;3;2;1}),+IF(AND($C7&lt;15,$C7&gt;13.9),LOOKUP(S7,{0;0.1;17;30;43;53},{"N";5;4;3;2;1}),+IF(AND($C7&lt;16,$C7&gt;14.9),LOOKUP(S7,{0;0.1;19;31;44;53},{"N";5;4;3;2;1}),+IF(AND($C7&lt;17,$C7&gt;15.9),LOOKUP(S7,{0;1;19;31;44;53},{"N";5;4;3;2;1}),+IF(AND($C7&lt;18,$C7&gt;16.9),LOOKUP(S7,{0;1;21;33;45;53},{"N";5;4;3;2;1}),+IF(AND($C7&lt;20,$C7&gt;17.9),LOOKUP(S7,{0;1;22;33;45;53},{"N";5;4;3;2;1}),+IF(AND($C7&lt;99,$C7&gt;20),LOOKUP(S7,{0;1;22;33;45;53},{"N";5;4;3;2;1}))))))))</f>
        <v>0</v>
      </c>
      <c r="U7" s="10"/>
      <c r="V7" s="11" t="e">
        <f>LOOKUP(U7,{0.1;10.5;11.5;12.5;13.5;20},{1;2;3;4;5;"N"})</f>
        <v>#N/A</v>
      </c>
      <c r="W7" s="10"/>
      <c r="X7" s="11" t="e">
        <f>LOOKUP(W7,{0.1;8.71;10.41;11.51;16.1;20},{1;2;3;4;5;"N"})</f>
        <v>#N/A</v>
      </c>
      <c r="Y7" s="10"/>
      <c r="Z7" s="11" t="e">
        <f>LOOKUP(Y7,{0.1;17.21;19.31;20.11;23.51;28},{1;2;3;4;5;"N"})</f>
        <v>#N/A</v>
      </c>
      <c r="AA7" s="10"/>
      <c r="AB7" s="11" t="e">
        <f>LOOKUP(AA7,{0.1;17.21;19.31;20.11;23.51;28},{1;2;3;4;5;"N"})</f>
        <v>#N/A</v>
      </c>
      <c r="AC7" s="13"/>
      <c r="AD7" s="13"/>
    </row>
    <row r="8" spans="1:30" ht="27" customHeight="1" x14ac:dyDescent="0.25">
      <c r="A8" s="32">
        <v>4</v>
      </c>
      <c r="B8" s="8"/>
      <c r="C8" s="19">
        <f t="shared" si="1"/>
        <v>0</v>
      </c>
      <c r="D8" s="8"/>
      <c r="E8" s="15"/>
      <c r="F8" s="16"/>
      <c r="G8" s="12"/>
      <c r="H8" s="13"/>
      <c r="I8" s="11" t="b">
        <f>+IF(AND($C8&lt;14,C8&gt;10),LOOKUP(H8,{0;1;7;11;16;20},{"N";5;4;3;2;1}),+IF(AND($C8&lt;16,$C8&gt;13.9),LOOKUP(H8,{0;0.1;7;12;17;22},{"N";5;4;3;2;1}),+IF(AND($C8&lt;18,$C8&gt;15.9),LOOKUP(H8,{0;0.1;7;12;18;23},{"N";5;4;3;2;1}),+IF(AND($C8&lt;50,$C8&gt;17.9),LOOKUP(H8,{0;1;6;12;18;23},{"N";5;4;3;2;1})))))</f>
        <v>0</v>
      </c>
      <c r="J8" s="13"/>
      <c r="K8" s="11" t="b">
        <f>+IF(AND($C8&lt;14,$C8&gt;10),LOOKUP(J8,{0;1;330;450;590;710},{"N";5;4;3;2;1}),+IF(AND($C8&lt;16,$C8&gt;13.9),LOOKUP(J8,{0;0.1;440;640;860;1070},{"N";5;4;3;2;1}),+IF(AND($C8&lt;18,$C8&gt;15.9),LOOKUP(J8,{0;0.1;630;850;1070;1280},{"N";5;4;3;2;1}),+IF(AND($C8&lt;50,$C8&gt;17.9),LOOKUP(J8,{0;1;580;910;1270;1600},{"N";5;4;3;2;1})))))</f>
        <v>0</v>
      </c>
      <c r="L8" s="13"/>
      <c r="M8" s="11" t="b">
        <f>+IF(AND($C8&lt;16,$C8&gt;13.9),LOOKUP(L8,{0;1;292;341;391;440},{"N";5;4;3;2;1}),+IF(AND($C8&lt;18,$C8&gt;15.9),LOOKUP(L8,{0;1;314;363;412;461},{"N";5;4;3;2;1}),+IF(AND($C8&lt;50,$C8&gt;17.9),LOOKUP(L8,{0;1;369;417;466;514},{"N";5;4;3;2;1}))))</f>
        <v>0</v>
      </c>
      <c r="N8" s="13"/>
      <c r="O8" s="11" t="b">
        <f>+IF(AND($C8&lt;14,$C8&gt;10),LOOKUP(N8,{0;1;131;162;194;216},{"N";5;4;3;2;1}),+IF(AND($C8&lt;15,$C8&gt;13.9),LOOKUP(N8,{0;0.1;134;166;198;221},{"N";5;4;3;2;1}),+IF(AND($C8&lt;16,$C8&gt;14.9),LOOKUP(N8,{0;0.1;139;169;200;222},{"N";5;4;3;2;1}),+IF(AND($C8&lt;17,$C8&gt;15.9),LOOKUP(N8,{0;1.1;142;172;202;223},{"N";5;4;3;2;1}),+IF(AND($C8&lt;18,$C8&gt;16.9),LOOKUP(N8,{0;1.1;144;174;204;225},{"N";5;4;3;2;1}),+IF(AND($C8&lt;20,$C8&gt;17.9),LOOKUP(N8,{0;0.1;144;174;204;225},{"N";5;4;3;2;1}),+IF(AND($C8&lt;99,$C8&gt;20),LOOKUP(N8,{0;1;145;168;191;215},{"N";5;4;3;2;1}))))))))</f>
        <v>0</v>
      </c>
      <c r="P8" s="13"/>
      <c r="Q8" s="23" t="e">
        <f t="shared" si="0"/>
        <v>#DIV/0!</v>
      </c>
      <c r="R8" s="11" t="e">
        <f>LOOKUP(Q8,{0;0.1;0.97;1.06;1.08;1.15},{"N";5;4;3;2;1})</f>
        <v>#DIV/0!</v>
      </c>
      <c r="S8" s="13"/>
      <c r="T8" s="11" t="b">
        <f>+IF(AND($C8&lt;14,$C8&gt;10),LOOKUP(S8,{0;1;17;30;43;53},{"N";5;4;3;2;1}),+IF(AND($C8&lt;15,$C8&gt;13.9),LOOKUP(S8,{0;0.1;17;30;43;53},{"N";5;4;3;2;1}),+IF(AND($C8&lt;16,$C8&gt;14.9),LOOKUP(S8,{0;0.1;19;31;44;53},{"N";5;4;3;2;1}),+IF(AND($C8&lt;17,$C8&gt;15.9),LOOKUP(S8,{0;1;19;31;44;53},{"N";5;4;3;2;1}),+IF(AND($C8&lt;18,$C8&gt;16.9),LOOKUP(S8,{0;1;21;33;45;53},{"N";5;4;3;2;1}),+IF(AND($C8&lt;20,$C8&gt;17.9),LOOKUP(S8,{0;1;22;33;45;53},{"N";5;4;3;2;1}),+IF(AND($C8&lt;99,$C8&gt;20),LOOKUP(S8,{0;1;22;33;45;53},{"N";5;4;3;2;1}))))))))</f>
        <v>0</v>
      </c>
      <c r="U8" s="10"/>
      <c r="V8" s="11" t="e">
        <f>LOOKUP(U8,{0.1;10.5;11.5;12.5;13.5;20},{1;2;3;4;5;"N"})</f>
        <v>#N/A</v>
      </c>
      <c r="W8" s="10"/>
      <c r="X8" s="11" t="e">
        <f>LOOKUP(W8,{0.1;8.71;10.41;11.51;16.1;20},{1;2;3;4;5;"N"})</f>
        <v>#N/A</v>
      </c>
      <c r="Y8" s="10"/>
      <c r="Z8" s="11" t="e">
        <f>LOOKUP(Y8,{0.1;17.21;19.31;20.11;23.51;28},{1;2;3;4;5;"N"})</f>
        <v>#N/A</v>
      </c>
      <c r="AA8" s="10"/>
      <c r="AB8" s="11" t="e">
        <f>LOOKUP(AA8,{0.1;17.21;19.31;20.11;23.51;28},{1;2;3;4;5;"N"})</f>
        <v>#N/A</v>
      </c>
      <c r="AC8" s="13"/>
      <c r="AD8" s="13"/>
    </row>
    <row r="9" spans="1:30" ht="27" customHeight="1" x14ac:dyDescent="0.25">
      <c r="A9" s="32">
        <v>5</v>
      </c>
      <c r="B9" s="8"/>
      <c r="C9" s="19">
        <f t="shared" si="1"/>
        <v>0</v>
      </c>
      <c r="D9" s="8"/>
      <c r="E9" s="15"/>
      <c r="F9" s="16"/>
      <c r="G9" s="12"/>
      <c r="H9" s="13"/>
      <c r="I9" s="11" t="b">
        <f>+IF(AND($C9&lt;14,C9&gt;10),LOOKUP(H9,{0;1;7;11;16;20},{"N";5;4;3;2;1}),+IF(AND($C9&lt;16,$C9&gt;13.9),LOOKUP(H9,{0;0.1;7;12;17;22},{"N";5;4;3;2;1}),+IF(AND($C9&lt;18,$C9&gt;15.9),LOOKUP(H9,{0;0.1;7;12;18;23},{"N";5;4;3;2;1}),+IF(AND($C9&lt;50,$C9&gt;17.9),LOOKUP(H9,{0;1;6;12;18;23},{"N";5;4;3;2;1})))))</f>
        <v>0</v>
      </c>
      <c r="J9" s="13"/>
      <c r="K9" s="11" t="b">
        <f>+IF(AND($C9&lt;14,$C9&gt;10),LOOKUP(J9,{0;1;330;450;590;710},{"N";5;4;3;2;1}),+IF(AND($C9&lt;16,$C9&gt;13.9),LOOKUP(J9,{0;0.1;440;640;860;1070},{"N";5;4;3;2;1}),+IF(AND($C9&lt;18,$C9&gt;15.9),LOOKUP(J9,{0;0.1;630;850;1070;1280},{"N";5;4;3;2;1}),+IF(AND($C9&lt;50,$C9&gt;17.9),LOOKUP(J9,{0;1;580;910;1270;1600},{"N";5;4;3;2;1})))))</f>
        <v>0</v>
      </c>
      <c r="L9" s="13"/>
      <c r="M9" s="11" t="b">
        <f>+IF(AND($C9&lt;16,$C9&gt;13.9),LOOKUP(L9,{0;1;292;341;391;440},{"N";5;4;3;2;1}),+IF(AND($C9&lt;18,$C9&gt;15.9),LOOKUP(L9,{0;1;314;363;412;461},{"N";5;4;3;2;1}),+IF(AND($C9&lt;50,$C9&gt;17.9),LOOKUP(L9,{0;1;369;417;466;514},{"N";5;4;3;2;1}))))</f>
        <v>0</v>
      </c>
      <c r="N9" s="13"/>
      <c r="O9" s="11" t="b">
        <f>+IF(AND($C9&lt;14,$C9&gt;10),LOOKUP(N9,{0;1;131;162;194;216},{"N";5;4;3;2;1}),+IF(AND($C9&lt;15,$C9&gt;13.9),LOOKUP(N9,{0;0.1;134;166;198;221},{"N";5;4;3;2;1}),+IF(AND($C9&lt;16,$C9&gt;14.9),LOOKUP(N9,{0;0.1;139;169;200;222},{"N";5;4;3;2;1}),+IF(AND($C9&lt;17,$C9&gt;15.9),LOOKUP(N9,{0;1.1;142;172;202;223},{"N";5;4;3;2;1}),+IF(AND($C9&lt;18,$C9&gt;16.9),LOOKUP(N9,{0;1.1;144;174;204;225},{"N";5;4;3;2;1}),+IF(AND($C9&lt;20,$C9&gt;17.9),LOOKUP(N9,{0;0.1;144;174;204;225},{"N";5;4;3;2;1}),+IF(AND($C9&lt;99,$C9&gt;20),LOOKUP(N9,{0;1;145;168;191;215},{"N";5;4;3;2;1}))))))))</f>
        <v>0</v>
      </c>
      <c r="P9" s="13"/>
      <c r="Q9" s="23" t="e">
        <f t="shared" si="0"/>
        <v>#DIV/0!</v>
      </c>
      <c r="R9" s="11" t="e">
        <f>LOOKUP(Q9,{0;0.1;0.97;1.06;1.08;1.15},{"N";5;4;3;2;1})</f>
        <v>#DIV/0!</v>
      </c>
      <c r="S9" s="13"/>
      <c r="T9" s="11" t="b">
        <f>+IF(AND($C9&lt;14,$C9&gt;10),LOOKUP(S9,{0;1;17;30;43;53},{"N";5;4;3;2;1}),+IF(AND($C9&lt;15,$C9&gt;13.9),LOOKUP(S9,{0;0.1;17;30;43;53},{"N";5;4;3;2;1}),+IF(AND($C9&lt;16,$C9&gt;14.9),LOOKUP(S9,{0;0.1;19;31;44;53},{"N";5;4;3;2;1}),+IF(AND($C9&lt;17,$C9&gt;15.9),LOOKUP(S9,{0;1;19;31;44;53},{"N";5;4;3;2;1}),+IF(AND($C9&lt;18,$C9&gt;16.9),LOOKUP(S9,{0;1;21;33;45;53},{"N";5;4;3;2;1}),+IF(AND($C9&lt;20,$C9&gt;17.9),LOOKUP(S9,{0;1;22;33;45;53},{"N";5;4;3;2;1}),+IF(AND($C9&lt;99,$C9&gt;20),LOOKUP(S9,{0;1;22;33;45;53},{"N";5;4;3;2;1}))))))))</f>
        <v>0</v>
      </c>
      <c r="U9" s="10"/>
      <c r="V9" s="11" t="e">
        <f>LOOKUP(U9,{0.1;10.5;11.5;12.5;13.5;20},{1;2;3;4;5;"N"})</f>
        <v>#N/A</v>
      </c>
      <c r="W9" s="10"/>
      <c r="X9" s="11" t="e">
        <f>LOOKUP(W9,{0.1;8.71;10.41;11.51;16.1;20},{1;2;3;4;5;"N"})</f>
        <v>#N/A</v>
      </c>
      <c r="Y9" s="10"/>
      <c r="Z9" s="11" t="e">
        <f>LOOKUP(Y9,{0.1;17.21;19.31;20.11;23.51;28},{1;2;3;4;5;"N"})</f>
        <v>#N/A</v>
      </c>
      <c r="AA9" s="10"/>
      <c r="AB9" s="11" t="e">
        <f>LOOKUP(AA9,{0.1;17.21;19.31;20.11;23.51;28},{1;2;3;4;5;"N"})</f>
        <v>#N/A</v>
      </c>
      <c r="AC9" s="13"/>
      <c r="AD9" s="13"/>
    </row>
    <row r="10" spans="1:30" ht="27" customHeight="1" x14ac:dyDescent="0.25">
      <c r="A10" s="32">
        <v>6</v>
      </c>
      <c r="B10" s="8"/>
      <c r="C10" s="19">
        <f t="shared" si="1"/>
        <v>0</v>
      </c>
      <c r="D10" s="8"/>
      <c r="E10" s="15"/>
      <c r="F10" s="16"/>
      <c r="G10" s="12"/>
      <c r="H10" s="13"/>
      <c r="I10" s="11" t="b">
        <f>+IF(AND($C10&lt;14,C10&gt;10),LOOKUP(H10,{0;1;7;11;16;20},{"N";5;4;3;2;1}),+IF(AND($C10&lt;16,$C10&gt;13.9),LOOKUP(H10,{0;0.1;7;12;17;22},{"N";5;4;3;2;1}),+IF(AND($C10&lt;18,$C10&gt;15.9),LOOKUP(H10,{0;0.1;7;12;18;23},{"N";5;4;3;2;1}),+IF(AND($C10&lt;50,$C10&gt;17.9),LOOKUP(H10,{0;1;6;12;18;23},{"N";5;4;3;2;1})))))</f>
        <v>0</v>
      </c>
      <c r="J10" s="13"/>
      <c r="K10" s="11" t="b">
        <f>+IF(AND($C10&lt;14,$C10&gt;10),LOOKUP(J10,{0;1;330;450;590;710},{"N";5;4;3;2;1}),+IF(AND($C10&lt;16,$C10&gt;13.9),LOOKUP(J10,{0;0.1;440;640;860;1070},{"N";5;4;3;2;1}),+IF(AND($C10&lt;18,$C10&gt;15.9),LOOKUP(J10,{0;0.1;630;850;1070;1280},{"N";5;4;3;2;1}),+IF(AND($C10&lt;50,$C10&gt;17.9),LOOKUP(J10,{0;1;580;910;1270;1600},{"N";5;4;3;2;1})))))</f>
        <v>0</v>
      </c>
      <c r="L10" s="13"/>
      <c r="M10" s="11" t="b">
        <f>+IF(AND($C10&lt;16,$C10&gt;13.9),LOOKUP(L10,{0;1;292;341;391;440},{"N";5;4;3;2;1}),+IF(AND($C10&lt;18,$C10&gt;15.9),LOOKUP(L10,{0;1;314;363;412;461},{"N";5;4;3;2;1}),+IF(AND($C10&lt;50,$C10&gt;17.9),LOOKUP(L10,{0;1;369;417;466;514},{"N";5;4;3;2;1}))))</f>
        <v>0</v>
      </c>
      <c r="N10" s="13"/>
      <c r="O10" s="11" t="b">
        <f>+IF(AND($C10&lt;14,$C10&gt;10),LOOKUP(N10,{0;1;131;162;194;216},{"N";5;4;3;2;1}),+IF(AND($C10&lt;15,$C10&gt;13.9),LOOKUP(N10,{0;0.1;134;166;198;221},{"N";5;4;3;2;1}),+IF(AND($C10&lt;16,$C10&gt;14.9),LOOKUP(N10,{0;0.1;139;169;200;222},{"N";5;4;3;2;1}),+IF(AND($C10&lt;17,$C10&gt;15.9),LOOKUP(N10,{0;1.1;142;172;202;223},{"N";5;4;3;2;1}),+IF(AND($C10&lt;18,$C10&gt;16.9),LOOKUP(N10,{0;1.1;144;174;204;225},{"N";5;4;3;2;1}),+IF(AND($C10&lt;20,$C10&gt;17.9),LOOKUP(N10,{0;0.1;144;174;204;225},{"N";5;4;3;2;1}),+IF(AND($C10&lt;99,$C10&gt;20),LOOKUP(N10,{0;1;145;168;191;215},{"N";5;4;3;2;1}))))))))</f>
        <v>0</v>
      </c>
      <c r="P10" s="13"/>
      <c r="Q10" s="23" t="e">
        <f t="shared" si="0"/>
        <v>#DIV/0!</v>
      </c>
      <c r="R10" s="11" t="e">
        <f>LOOKUP(Q10,{0;0.1;0.97;1.06;1.08;1.15},{"N";5;4;3;2;1})</f>
        <v>#DIV/0!</v>
      </c>
      <c r="S10" s="13"/>
      <c r="T10" s="11" t="b">
        <f>+IF(AND($C10&lt;14,$C10&gt;10),LOOKUP(S10,{0;1;17;30;43;53},{"N";5;4;3;2;1}),+IF(AND($C10&lt;15,$C10&gt;13.9),LOOKUP(S10,{0;0.1;17;30;43;53},{"N";5;4;3;2;1}),+IF(AND($C10&lt;16,$C10&gt;14.9),LOOKUP(S10,{0;0.1;19;31;44;53},{"N";5;4;3;2;1}),+IF(AND($C10&lt;17,$C10&gt;15.9),LOOKUP(S10,{0;1;19;31;44;53},{"N";5;4;3;2;1}),+IF(AND($C10&lt;18,$C10&gt;16.9),LOOKUP(S10,{0;1;21;33;45;53},{"N";5;4;3;2;1}),+IF(AND($C10&lt;20,$C10&gt;17.9),LOOKUP(S10,{0;1;22;33;45;53},{"N";5;4;3;2;1}),+IF(AND($C10&lt;99,$C10&gt;20),LOOKUP(S10,{0;1;22;33;45;53},{"N";5;4;3;2;1}))))))))</f>
        <v>0</v>
      </c>
      <c r="U10" s="10"/>
      <c r="V10" s="11" t="e">
        <f>LOOKUP(U10,{0.1;10.5;11.5;12.5;13.5;20},{1;2;3;4;5;"N"})</f>
        <v>#N/A</v>
      </c>
      <c r="W10" s="10"/>
      <c r="X10" s="11" t="e">
        <f>LOOKUP(W10,{0.1;8.71;10.41;11.51;16.1;20},{1;2;3;4;5;"N"})</f>
        <v>#N/A</v>
      </c>
      <c r="Y10" s="10"/>
      <c r="Z10" s="11" t="e">
        <f>LOOKUP(Y10,{0.1;17.21;19.31;20.11;23.51;28},{1;2;3;4;5;"N"})</f>
        <v>#N/A</v>
      </c>
      <c r="AA10" s="10"/>
      <c r="AB10" s="11" t="e">
        <f>LOOKUP(AA10,{0.1;17.21;19.31;20.11;23.51;28},{1;2;3;4;5;"N"})</f>
        <v>#N/A</v>
      </c>
      <c r="AC10" s="13"/>
      <c r="AD10" s="13"/>
    </row>
    <row r="11" spans="1:30" ht="27" customHeight="1" x14ac:dyDescent="0.25">
      <c r="A11" s="32">
        <v>7</v>
      </c>
      <c r="B11" s="8"/>
      <c r="C11" s="19">
        <f t="shared" si="1"/>
        <v>0</v>
      </c>
      <c r="D11" s="8"/>
      <c r="E11" s="15"/>
      <c r="F11" s="16"/>
      <c r="G11" s="12"/>
      <c r="H11" s="13"/>
      <c r="I11" s="11" t="b">
        <f>+IF(AND($C11&lt;14,C11&gt;10),LOOKUP(H11,{0;1;7;11;16;20},{"N";5;4;3;2;1}),+IF(AND($C11&lt;16,$C11&gt;13.9),LOOKUP(H11,{0;0.1;7;12;17;22},{"N";5;4;3;2;1}),+IF(AND($C11&lt;18,$C11&gt;15.9),LOOKUP(H11,{0;0.1;7;12;18;23},{"N";5;4;3;2;1}),+IF(AND($C11&lt;50,$C11&gt;17.9),LOOKUP(H11,{0;1;6;12;18;23},{"N";5;4;3;2;1})))))</f>
        <v>0</v>
      </c>
      <c r="J11" s="13"/>
      <c r="K11" s="11" t="b">
        <f>+IF(AND($C11&lt;14,$C11&gt;10),LOOKUP(J11,{0;1;330;450;590;710},{"N";5;4;3;2;1}),+IF(AND($C11&lt;16,$C11&gt;13.9),LOOKUP(J11,{0;0.1;440;640;860;1070},{"N";5;4;3;2;1}),+IF(AND($C11&lt;18,$C11&gt;15.9),LOOKUP(J11,{0;0.1;630;850;1070;1280},{"N";5;4;3;2;1}),+IF(AND($C11&lt;50,$C11&gt;17.9),LOOKUP(J11,{0;1;580;910;1270;1600},{"N";5;4;3;2;1})))))</f>
        <v>0</v>
      </c>
      <c r="L11" s="13"/>
      <c r="M11" s="11" t="b">
        <f>+IF(AND($C11&lt;16,$C11&gt;13.9),LOOKUP(L11,{0;1;292;341;391;440},{"N";5;4;3;2;1}),+IF(AND($C11&lt;18,$C11&gt;15.9),LOOKUP(L11,{0;1;314;363;412;461},{"N";5;4;3;2;1}),+IF(AND($C11&lt;50,$C11&gt;17.9),LOOKUP(L11,{0;1;369;417;466;514},{"N";5;4;3;2;1}))))</f>
        <v>0</v>
      </c>
      <c r="N11" s="13"/>
      <c r="O11" s="11" t="b">
        <f>+IF(AND($C11&lt;14,$C11&gt;10),LOOKUP(N11,{0;1;131;162;194;216},{"N";5;4;3;2;1}),+IF(AND($C11&lt;15,$C11&gt;13.9),LOOKUP(N11,{0;0.1;134;166;198;221},{"N";5;4;3;2;1}),+IF(AND($C11&lt;16,$C11&gt;14.9),LOOKUP(N11,{0;0.1;139;169;200;222},{"N";5;4;3;2;1}),+IF(AND($C11&lt;17,$C11&gt;15.9),LOOKUP(N11,{0;1.1;142;172;202;223},{"N";5;4;3;2;1}),+IF(AND($C11&lt;18,$C11&gt;16.9),LOOKUP(N11,{0;1.1;144;174;204;225},{"N";5;4;3;2;1}),+IF(AND($C11&lt;20,$C11&gt;17.9),LOOKUP(N11,{0;0.1;144;174;204;225},{"N";5;4;3;2;1}),+IF(AND($C11&lt;99,$C11&gt;20),LOOKUP(N11,{0;1;145;168;191;215},{"N";5;4;3;2;1}))))))))</f>
        <v>0</v>
      </c>
      <c r="P11" s="13"/>
      <c r="Q11" s="23" t="e">
        <f t="shared" si="0"/>
        <v>#DIV/0!</v>
      </c>
      <c r="R11" s="11" t="e">
        <f>LOOKUP(Q11,{0;0.1;0.97;1.06;1.08;1.15},{"N";5;4;3;2;1})</f>
        <v>#DIV/0!</v>
      </c>
      <c r="S11" s="13"/>
      <c r="T11" s="11" t="b">
        <f>+IF(AND($C11&lt;14,$C11&gt;10),LOOKUP(S11,{0;1;17;30;43;53},{"N";5;4;3;2;1}),+IF(AND($C11&lt;15,$C11&gt;13.9),LOOKUP(S11,{0;0.1;17;30;43;53},{"N";5;4;3;2;1}),+IF(AND($C11&lt;16,$C11&gt;14.9),LOOKUP(S11,{0;0.1;19;31;44;53},{"N";5;4;3;2;1}),+IF(AND($C11&lt;17,$C11&gt;15.9),LOOKUP(S11,{0;1;19;31;44;53},{"N";5;4;3;2;1}),+IF(AND($C11&lt;18,$C11&gt;16.9),LOOKUP(S11,{0;1;21;33;45;53},{"N";5;4;3;2;1}),+IF(AND($C11&lt;20,$C11&gt;17.9),LOOKUP(S11,{0;1;22;33;45;53},{"N";5;4;3;2;1}),+IF(AND($C11&lt;99,$C11&gt;20),LOOKUP(S11,{0;1;22;33;45;53},{"N";5;4;3;2;1}))))))))</f>
        <v>0</v>
      </c>
      <c r="U11" s="10"/>
      <c r="V11" s="11" t="e">
        <f>LOOKUP(U11,{0.1;10.5;11.5;12.5;13.5;20},{1;2;3;4;5;"N"})</f>
        <v>#N/A</v>
      </c>
      <c r="W11" s="10"/>
      <c r="X11" s="11" t="e">
        <f>LOOKUP(W11,{0.1;8.71;10.41;11.51;16.1;20},{1;2;3;4;5;"N"})</f>
        <v>#N/A</v>
      </c>
      <c r="Y11" s="10"/>
      <c r="Z11" s="11" t="e">
        <f>LOOKUP(Y11,{0.1;17.21;19.31;20.11;23.51;28},{1;2;3;4;5;"N"})</f>
        <v>#N/A</v>
      </c>
      <c r="AA11" s="10"/>
      <c r="AB11" s="11" t="e">
        <f>LOOKUP(AA11,{0.1;17.21;19.31;20.11;23.51;28},{1;2;3;4;5;"N"})</f>
        <v>#N/A</v>
      </c>
      <c r="AC11" s="13"/>
      <c r="AD11" s="13"/>
    </row>
    <row r="12" spans="1:30" ht="27" customHeight="1" x14ac:dyDescent="0.25">
      <c r="A12" s="32">
        <v>8</v>
      </c>
      <c r="B12" s="8"/>
      <c r="C12" s="19">
        <f t="shared" si="1"/>
        <v>0</v>
      </c>
      <c r="D12" s="8"/>
      <c r="E12" s="15"/>
      <c r="F12" s="16"/>
      <c r="G12" s="12"/>
      <c r="H12" s="13"/>
      <c r="I12" s="11" t="b">
        <f>+IF(AND($C12&lt;14,C12&gt;10),LOOKUP(H12,{0;1;7;11;16;20},{"N";5;4;3;2;1}),+IF(AND($C12&lt;16,$C12&gt;13.9),LOOKUP(H12,{0;0.1;7;12;17;22},{"N";5;4;3;2;1}),+IF(AND($C12&lt;18,$C12&gt;15.9),LOOKUP(H12,{0;0.1;7;12;18;23},{"N";5;4;3;2;1}),+IF(AND($C12&lt;50,$C12&gt;17.9),LOOKUP(H12,{0;1;6;12;18;23},{"N";5;4;3;2;1})))))</f>
        <v>0</v>
      </c>
      <c r="J12" s="13"/>
      <c r="K12" s="11" t="b">
        <f>+IF(AND($C12&lt;14,$C12&gt;10),LOOKUP(J12,{0;1;330;450;590;710},{"N";5;4;3;2;1}),+IF(AND($C12&lt;16,$C12&gt;13.9),LOOKUP(J12,{0;0.1;440;640;860;1070},{"N";5;4;3;2;1}),+IF(AND($C12&lt;18,$C12&gt;15.9),LOOKUP(J12,{0;0.1;630;850;1070;1280},{"N";5;4;3;2;1}),+IF(AND($C12&lt;50,$C12&gt;17.9),LOOKUP(J12,{0;1;580;910;1270;1600},{"N";5;4;3;2;1})))))</f>
        <v>0</v>
      </c>
      <c r="L12" s="13"/>
      <c r="M12" s="11" t="b">
        <f>+IF(AND($C12&lt;16,$C12&gt;13.9),LOOKUP(L12,{0;1;292;341;391;440},{"N";5;4;3;2;1}),+IF(AND($C12&lt;18,$C12&gt;15.9),LOOKUP(L12,{0;1;314;363;412;461},{"N";5;4;3;2;1}),+IF(AND($C12&lt;50,$C12&gt;17.9),LOOKUP(L12,{0;1;369;417;466;514},{"N";5;4;3;2;1}))))</f>
        <v>0</v>
      </c>
      <c r="N12" s="13"/>
      <c r="O12" s="11" t="b">
        <f>+IF(AND($C12&lt;14,$C12&gt;10),LOOKUP(N12,{0;1;131;162;194;216},{"N";5;4;3;2;1}),+IF(AND($C12&lt;15,$C12&gt;13.9),LOOKUP(N12,{0;0.1;134;166;198;221},{"N";5;4;3;2;1}),+IF(AND($C12&lt;16,$C12&gt;14.9),LOOKUP(N12,{0;0.1;139;169;200;222},{"N";5;4;3;2;1}),+IF(AND($C12&lt;17,$C12&gt;15.9),LOOKUP(N12,{0;1.1;142;172;202;223},{"N";5;4;3;2;1}),+IF(AND($C12&lt;18,$C12&gt;16.9),LOOKUP(N12,{0;1.1;144;174;204;225},{"N";5;4;3;2;1}),+IF(AND($C12&lt;20,$C12&gt;17.9),LOOKUP(N12,{0;0.1;144;174;204;225},{"N";5;4;3;2;1}),+IF(AND($C12&lt;99,$C12&gt;20),LOOKUP(N12,{0;1;145;168;191;215},{"N";5;4;3;2;1}))))))))</f>
        <v>0</v>
      </c>
      <c r="P12" s="13"/>
      <c r="Q12" s="23" t="e">
        <f t="shared" si="0"/>
        <v>#DIV/0!</v>
      </c>
      <c r="R12" s="11" t="e">
        <f>LOOKUP(Q12,{0;0.1;0.97;1.06;1.08;1.15},{"N";5;4;3;2;1})</f>
        <v>#DIV/0!</v>
      </c>
      <c r="S12" s="13"/>
      <c r="T12" s="11" t="b">
        <f>+IF(AND($C12&lt;14,$C12&gt;10),LOOKUP(S12,{0;1;17;30;43;53},{"N";5;4;3;2;1}),+IF(AND($C12&lt;15,$C12&gt;13.9),LOOKUP(S12,{0;0.1;17;30;43;53},{"N";5;4;3;2;1}),+IF(AND($C12&lt;16,$C12&gt;14.9),LOOKUP(S12,{0;0.1;19;31;44;53},{"N";5;4;3;2;1}),+IF(AND($C12&lt;17,$C12&gt;15.9),LOOKUP(S12,{0;1;19;31;44;53},{"N";5;4;3;2;1}),+IF(AND($C12&lt;18,$C12&gt;16.9),LOOKUP(S12,{0;1;21;33;45;53},{"N";5;4;3;2;1}),+IF(AND($C12&lt;20,$C12&gt;17.9),LOOKUP(S12,{0;1;22;33;45;53},{"N";5;4;3;2;1}),+IF(AND($C12&lt;99,$C12&gt;20),LOOKUP(S12,{0;1;22;33;45;53},{"N";5;4;3;2;1}))))))))</f>
        <v>0</v>
      </c>
      <c r="U12" s="10"/>
      <c r="V12" s="11" t="e">
        <f>LOOKUP(U12,{0.1;10.5;11.5;12.5;13.5;20},{1;2;3;4;5;"N"})</f>
        <v>#N/A</v>
      </c>
      <c r="W12" s="10"/>
      <c r="X12" s="11" t="e">
        <f>LOOKUP(W12,{0.1;8.71;10.41;11.51;16.1;20},{1;2;3;4;5;"N"})</f>
        <v>#N/A</v>
      </c>
      <c r="Y12" s="10"/>
      <c r="Z12" s="11" t="e">
        <f>LOOKUP(Y12,{0.1;17.21;19.31;20.11;23.51;28},{1;2;3;4;5;"N"})</f>
        <v>#N/A</v>
      </c>
      <c r="AA12" s="10"/>
      <c r="AB12" s="11" t="e">
        <f>LOOKUP(AA12,{0.1;17.21;19.31;20.11;23.51;28},{1;2;3;4;5;"N"})</f>
        <v>#N/A</v>
      </c>
      <c r="AC12" s="13"/>
      <c r="AD12" s="13"/>
    </row>
    <row r="13" spans="1:30" ht="27" customHeight="1" x14ac:dyDescent="0.25">
      <c r="A13" s="32">
        <v>9</v>
      </c>
      <c r="B13" s="8"/>
      <c r="C13" s="19">
        <f t="shared" si="1"/>
        <v>0</v>
      </c>
      <c r="D13" s="8"/>
      <c r="E13" s="15"/>
      <c r="F13" s="16"/>
      <c r="G13" s="12"/>
      <c r="H13" s="13"/>
      <c r="I13" s="11" t="b">
        <f>+IF(AND($C13&lt;14,C13&gt;10),LOOKUP(H13,{0;1;7;11;16;20},{"N";5;4;3;2;1}),+IF(AND($C13&lt;16,$C13&gt;13.9),LOOKUP(H13,{0;0.1;7;12;17;22},{"N";5;4;3;2;1}),+IF(AND($C13&lt;18,$C13&gt;15.9),LOOKUP(H13,{0;0.1;7;12;18;23},{"N";5;4;3;2;1}),+IF(AND($C13&lt;50,$C13&gt;17.9),LOOKUP(H13,{0;1;6;12;18;23},{"N";5;4;3;2;1})))))</f>
        <v>0</v>
      </c>
      <c r="J13" s="13"/>
      <c r="K13" s="11" t="b">
        <f>+IF(AND($C13&lt;14,$C13&gt;10),LOOKUP(J13,{0;1;330;450;590;710},{"N";5;4;3;2;1}),+IF(AND($C13&lt;16,$C13&gt;13.9),LOOKUP(J13,{0;0.1;440;640;860;1070},{"N";5;4;3;2;1}),+IF(AND($C13&lt;18,$C13&gt;15.9),LOOKUP(J13,{0;0.1;630;850;1070;1280},{"N";5;4;3;2;1}),+IF(AND($C13&lt;50,$C13&gt;17.9),LOOKUP(J13,{0;1;580;910;1270;1600},{"N";5;4;3;2;1})))))</f>
        <v>0</v>
      </c>
      <c r="L13" s="13"/>
      <c r="M13" s="11" t="b">
        <f>+IF(AND($C13&lt;16,$C13&gt;13.9),LOOKUP(L13,{0;1;292;341;391;440},{"N";5;4;3;2;1}),+IF(AND($C13&lt;18,$C13&gt;15.9),LOOKUP(L13,{0;1;314;363;412;461},{"N";5;4;3;2;1}),+IF(AND($C13&lt;50,$C13&gt;17.9),LOOKUP(L13,{0;1;369;417;466;514},{"N";5;4;3;2;1}))))</f>
        <v>0</v>
      </c>
      <c r="N13" s="13"/>
      <c r="O13" s="11" t="b">
        <f>+IF(AND($C13&lt;14,$C13&gt;10),LOOKUP(N13,{0;1;131;162;194;216},{"N";5;4;3;2;1}),+IF(AND($C13&lt;15,$C13&gt;13.9),LOOKUP(N13,{0;0.1;134;166;198;221},{"N";5;4;3;2;1}),+IF(AND($C13&lt;16,$C13&gt;14.9),LOOKUP(N13,{0;0.1;139;169;200;222},{"N";5;4;3;2;1}),+IF(AND($C13&lt;17,$C13&gt;15.9),LOOKUP(N13,{0;1.1;142;172;202;223},{"N";5;4;3;2;1}),+IF(AND($C13&lt;18,$C13&gt;16.9),LOOKUP(N13,{0;1.1;144;174;204;225},{"N";5;4;3;2;1}),+IF(AND($C13&lt;20,$C13&gt;17.9),LOOKUP(N13,{0;0.1;144;174;204;225},{"N";5;4;3;2;1}),+IF(AND($C13&lt;99,$C13&gt;20),LOOKUP(N13,{0;1;145;168;191;215},{"N";5;4;3;2;1}))))))))</f>
        <v>0</v>
      </c>
      <c r="P13" s="13"/>
      <c r="Q13" s="23" t="e">
        <f t="shared" si="0"/>
        <v>#DIV/0!</v>
      </c>
      <c r="R13" s="11" t="e">
        <f>LOOKUP(Q13,{0;0.1;0.97;1.06;1.08;1.15},{"N";5;4;3;2;1})</f>
        <v>#DIV/0!</v>
      </c>
      <c r="S13" s="13"/>
      <c r="T13" s="11" t="b">
        <f>+IF(AND($C13&lt;14,$C13&gt;10),LOOKUP(S13,{0;1;17;30;43;53},{"N";5;4;3;2;1}),+IF(AND($C13&lt;15,$C13&gt;13.9),LOOKUP(S13,{0;0.1;17;30;43;53},{"N";5;4;3;2;1}),+IF(AND($C13&lt;16,$C13&gt;14.9),LOOKUP(S13,{0;0.1;19;31;44;53},{"N";5;4;3;2;1}),+IF(AND($C13&lt;17,$C13&gt;15.9),LOOKUP(S13,{0;1;19;31;44;53},{"N";5;4;3;2;1}),+IF(AND($C13&lt;18,$C13&gt;16.9),LOOKUP(S13,{0;1;21;33;45;53},{"N";5;4;3;2;1}),+IF(AND($C13&lt;20,$C13&gt;17.9),LOOKUP(S13,{0;1;22;33;45;53},{"N";5;4;3;2;1}),+IF(AND($C13&lt;99,$C13&gt;20),LOOKUP(S13,{0;1;22;33;45;53},{"N";5;4;3;2;1}))))))))</f>
        <v>0</v>
      </c>
      <c r="U13" s="10"/>
      <c r="V13" s="11" t="e">
        <f>LOOKUP(U13,{0.1;10.5;11.5;12.5;13.5;20},{1;2;3;4;5;"N"})</f>
        <v>#N/A</v>
      </c>
      <c r="W13" s="10"/>
      <c r="X13" s="11" t="e">
        <f>LOOKUP(W13,{0.1;8.71;10.41;11.51;16.1;20},{1;2;3;4;5;"N"})</f>
        <v>#N/A</v>
      </c>
      <c r="Y13" s="10"/>
      <c r="Z13" s="11" t="e">
        <f>LOOKUP(Y13,{0.1;17.21;19.31;20.11;23.51;28},{1;2;3;4;5;"N"})</f>
        <v>#N/A</v>
      </c>
      <c r="AA13" s="10"/>
      <c r="AB13" s="11" t="e">
        <f>LOOKUP(AA13,{0.1;17.21;19.31;20.11;23.51;28},{1;2;3;4;5;"N"})</f>
        <v>#N/A</v>
      </c>
      <c r="AC13" s="13"/>
      <c r="AD13" s="13"/>
    </row>
    <row r="14" spans="1:30" ht="27" customHeight="1" x14ac:dyDescent="0.25">
      <c r="A14" s="32">
        <v>10</v>
      </c>
      <c r="B14" s="8"/>
      <c r="C14" s="19">
        <f t="shared" si="1"/>
        <v>0</v>
      </c>
      <c r="D14" s="8"/>
      <c r="E14" s="15"/>
      <c r="F14" s="16"/>
      <c r="G14" s="9"/>
      <c r="H14" s="13"/>
      <c r="I14" s="11" t="b">
        <f>+IF(AND($C14&lt;14,C14&gt;10),LOOKUP(H14,{0;1;7;11;16;20},{"N";5;4;3;2;1}),+IF(AND($C14&lt;16,$C14&gt;13.9),LOOKUP(H14,{0;0.1;7;12;17;22},{"N";5;4;3;2;1}),+IF(AND($C14&lt;18,$C14&gt;15.9),LOOKUP(H14,{0;0.1;7;12;18;23},{"N";5;4;3;2;1}),+IF(AND($C14&lt;50,$C14&gt;17.9),LOOKUP(H14,{0;1;6;12;18;23},{"N";5;4;3;2;1})))))</f>
        <v>0</v>
      </c>
      <c r="J14" s="13"/>
      <c r="K14" s="11" t="b">
        <f>+IF(AND($C14&lt;14,$C14&gt;10),LOOKUP(J14,{0;1;330;450;590;710},{"N";5;4;3;2;1}),+IF(AND($C14&lt;16,$C14&gt;13.9),LOOKUP(J14,{0;0.1;440;640;860;1070},{"N";5;4;3;2;1}),+IF(AND($C14&lt;18,$C14&gt;15.9),LOOKUP(J14,{0;0.1;630;850;1070;1280},{"N";5;4;3;2;1}),+IF(AND($C14&lt;50,$C14&gt;17.9),LOOKUP(J14,{0;1;580;910;1270;1600},{"N";5;4;3;2;1})))))</f>
        <v>0</v>
      </c>
      <c r="L14" s="13"/>
      <c r="M14" s="11" t="b">
        <f>+IF(AND($C14&lt;16,$C14&gt;13.9),LOOKUP(L14,{0;1;292;341;391;440},{"N";5;4;3;2;1}),+IF(AND($C14&lt;18,$C14&gt;15.9),LOOKUP(L14,{0;1;314;363;412;461},{"N";5;4;3;2;1}),+IF(AND($C14&lt;50,$C14&gt;17.9),LOOKUP(L14,{0;1;369;417;466;514},{"N";5;4;3;2;1}))))</f>
        <v>0</v>
      </c>
      <c r="N14" s="13"/>
      <c r="O14" s="11" t="b">
        <f>+IF(AND($C14&lt;14,$C14&gt;10),LOOKUP(N14,{0;1;131;162;194;216},{"N";5;4;3;2;1}),+IF(AND($C14&lt;15,$C14&gt;13.9),LOOKUP(N14,{0;0.1;134;166;198;221},{"N";5;4;3;2;1}),+IF(AND($C14&lt;16,$C14&gt;14.9),LOOKUP(N14,{0;0.1;139;169;200;222},{"N";5;4;3;2;1}),+IF(AND($C14&lt;17,$C14&gt;15.9),LOOKUP(N14,{0;1.1;142;172;202;223},{"N";5;4;3;2;1}),+IF(AND($C14&lt;18,$C14&gt;16.9),LOOKUP(N14,{0;1.1;144;174;204;225},{"N";5;4;3;2;1}),+IF(AND($C14&lt;20,$C14&gt;17.9),LOOKUP(N14,{0;0.1;144;174;204;225},{"N";5;4;3;2;1}),+IF(AND($C14&lt;99,$C14&gt;20),LOOKUP(N14,{0;1;145;168;191;215},{"N";5;4;3;2;1}))))))))</f>
        <v>0</v>
      </c>
      <c r="P14" s="13"/>
      <c r="Q14" s="23" t="e">
        <f t="shared" si="0"/>
        <v>#DIV/0!</v>
      </c>
      <c r="R14" s="11" t="e">
        <f>LOOKUP(Q14,{0;0.1;0.97;1.06;1.08;1.15},{"N";5;4;3;2;1})</f>
        <v>#DIV/0!</v>
      </c>
      <c r="S14" s="13"/>
      <c r="T14" s="11" t="b">
        <f>+IF(AND($C14&lt;14,$C14&gt;10),LOOKUP(S14,{0;1;17;30;43;53},{"N";5;4;3;2;1}),+IF(AND($C14&lt;15,$C14&gt;13.9),LOOKUP(S14,{0;0.1;17;30;43;53},{"N";5;4;3;2;1}),+IF(AND($C14&lt;16,$C14&gt;14.9),LOOKUP(S14,{0;0.1;19;31;44;53},{"N";5;4;3;2;1}),+IF(AND($C14&lt;17,$C14&gt;15.9),LOOKUP(S14,{0;1;19;31;44;53},{"N";5;4;3;2;1}),+IF(AND($C14&lt;18,$C14&gt;16.9),LOOKUP(S14,{0;1;21;33;45;53},{"N";5;4;3;2;1}),+IF(AND($C14&lt;20,$C14&gt;17.9),LOOKUP(S14,{0;1;22;33;45;53},{"N";5;4;3;2;1}),+IF(AND($C14&lt;99,$C14&gt;20),LOOKUP(S14,{0;1;22;33;45;53},{"N";5;4;3;2;1}))))))))</f>
        <v>0</v>
      </c>
      <c r="U14" s="10"/>
      <c r="V14" s="11" t="e">
        <f>LOOKUP(U14,{0.1;10.5;11.5;12.5;13.5;20},{1;2;3;4;5;"N"})</f>
        <v>#N/A</v>
      </c>
      <c r="W14" s="10"/>
      <c r="X14" s="11" t="e">
        <f>LOOKUP(W14,{0.1;8.71;10.41;11.51;16.1;20},{1;2;3;4;5;"N"})</f>
        <v>#N/A</v>
      </c>
      <c r="Y14" s="10"/>
      <c r="Z14" s="11" t="e">
        <f>LOOKUP(Y14,{0.1;17.21;19.31;20.11;23.51;28},{1;2;3;4;5;"N"})</f>
        <v>#N/A</v>
      </c>
      <c r="AA14" s="10"/>
      <c r="AB14" s="11" t="e">
        <f>LOOKUP(AA14,{0.1;17.21;19.31;20.11;23.51;28},{1;2;3;4;5;"N"})</f>
        <v>#N/A</v>
      </c>
      <c r="AC14" s="13"/>
      <c r="AD14" s="13"/>
    </row>
    <row r="15" spans="1:30" ht="27" customHeight="1" x14ac:dyDescent="0.25">
      <c r="A15" s="32">
        <v>11</v>
      </c>
      <c r="B15" s="8"/>
      <c r="C15" s="19">
        <f t="shared" si="1"/>
        <v>0</v>
      </c>
      <c r="D15" s="8"/>
      <c r="E15" s="15"/>
      <c r="F15" s="16"/>
      <c r="G15" s="9"/>
      <c r="H15" s="13"/>
      <c r="I15" s="11" t="b">
        <f>+IF(AND($C15&lt;14,C15&gt;10),LOOKUP(H15,{0;1;7;11;16;20},{"N";5;4;3;2;1}),+IF(AND($C15&lt;16,$C15&gt;13.9),LOOKUP(H15,{0;0.1;7;12;17;22},{"N";5;4;3;2;1}),+IF(AND($C15&lt;18,$C15&gt;15.9),LOOKUP(H15,{0;0.1;7;12;18;23},{"N";5;4;3;2;1}),+IF(AND($C15&lt;50,$C15&gt;17.9),LOOKUP(H15,{0;1;6;12;18;23},{"N";5;4;3;2;1})))))</f>
        <v>0</v>
      </c>
      <c r="J15" s="13"/>
      <c r="K15" s="11" t="b">
        <f>+IF(AND($C15&lt;14,$C15&gt;10),LOOKUP(J15,{0;1;330;450;590;710},{"N";5;4;3;2;1}),+IF(AND($C15&lt;16,$C15&gt;13.9),LOOKUP(J15,{0;0.1;440;640;860;1070},{"N";5;4;3;2;1}),+IF(AND($C15&lt;18,$C15&gt;15.9),LOOKUP(J15,{0;0.1;630;850;1070;1280},{"N";5;4;3;2;1}),+IF(AND($C15&lt;50,$C15&gt;17.9),LOOKUP(J15,{0;1;580;910;1270;1600},{"N";5;4;3;2;1})))))</f>
        <v>0</v>
      </c>
      <c r="L15" s="13"/>
      <c r="M15" s="11" t="b">
        <f>+IF(AND($C15&lt;16,$C15&gt;13.9),LOOKUP(L15,{0;1;292;341;391;440},{"N";5;4;3;2;1}),+IF(AND($C15&lt;18,$C15&gt;15.9),LOOKUP(L15,{0;1;314;363;412;461},{"N";5;4;3;2;1}),+IF(AND($C15&lt;50,$C15&gt;17.9),LOOKUP(L15,{0;1;369;417;466;514},{"N";5;4;3;2;1}))))</f>
        <v>0</v>
      </c>
      <c r="N15" s="13"/>
      <c r="O15" s="11" t="b">
        <f>+IF(AND($C15&lt;14,$C15&gt;10),LOOKUP(N15,{0;1;131;162;194;216},{"N";5;4;3;2;1}),+IF(AND($C15&lt;15,$C15&gt;13.9),LOOKUP(N15,{0;0.1;134;166;198;221},{"N";5;4;3;2;1}),+IF(AND($C15&lt;16,$C15&gt;14.9),LOOKUP(N15,{0;0.1;139;169;200;222},{"N";5;4;3;2;1}),+IF(AND($C15&lt;17,$C15&gt;15.9),LOOKUP(N15,{0;1.1;142;172;202;223},{"N";5;4;3;2;1}),+IF(AND($C15&lt;18,$C15&gt;16.9),LOOKUP(N15,{0;1.1;144;174;204;225},{"N";5;4;3;2;1}),+IF(AND($C15&lt;20,$C15&gt;17.9),LOOKUP(N15,{0;0.1;144;174;204;225},{"N";5;4;3;2;1}),+IF(AND($C15&lt;99,$C15&gt;20),LOOKUP(N15,{0;1;145;168;191;215},{"N";5;4;3;2;1}))))))))</f>
        <v>0</v>
      </c>
      <c r="P15" s="13"/>
      <c r="Q15" s="23" t="e">
        <f t="shared" si="0"/>
        <v>#DIV/0!</v>
      </c>
      <c r="R15" s="11" t="e">
        <f>LOOKUP(Q15,{0;0.1;0.97;1.06;1.08;1.15},{"N";5;4;3;2;1})</f>
        <v>#DIV/0!</v>
      </c>
      <c r="S15" s="13"/>
      <c r="T15" s="11" t="b">
        <f>+IF(AND($C15&lt;14,$C15&gt;10),LOOKUP(S15,{0;1;17;30;43;53},{"N";5;4;3;2;1}),+IF(AND($C15&lt;15,$C15&gt;13.9),LOOKUP(S15,{0;0.1;17;30;43;53},{"N";5;4;3;2;1}),+IF(AND($C15&lt;16,$C15&gt;14.9),LOOKUP(S15,{0;0.1;19;31;44;53},{"N";5;4;3;2;1}),+IF(AND($C15&lt;17,$C15&gt;15.9),LOOKUP(S15,{0;1;19;31;44;53},{"N";5;4;3;2;1}),+IF(AND($C15&lt;18,$C15&gt;16.9),LOOKUP(S15,{0;1;21;33;45;53},{"N";5;4;3;2;1}),+IF(AND($C15&lt;20,$C15&gt;17.9),LOOKUP(S15,{0;1;22;33;45;53},{"N";5;4;3;2;1}),+IF(AND($C15&lt;99,$C15&gt;20),LOOKUP(S15,{0;1;22;33;45;53},{"N";5;4;3;2;1}))))))))</f>
        <v>0</v>
      </c>
      <c r="U15" s="10"/>
      <c r="V15" s="11" t="e">
        <f>LOOKUP(U15,{0.1;10.5;11.5;12.5;13.5;20},{1;2;3;4;5;"N"})</f>
        <v>#N/A</v>
      </c>
      <c r="W15" s="10"/>
      <c r="X15" s="11" t="e">
        <f>LOOKUP(W15,{0.1;8.71;10.41;11.51;16.1;20},{1;2;3;4;5;"N"})</f>
        <v>#N/A</v>
      </c>
      <c r="Y15" s="10"/>
      <c r="Z15" s="11" t="e">
        <f>LOOKUP(Y15,{0.1;17.21;19.31;20.11;23.51;28},{1;2;3;4;5;"N"})</f>
        <v>#N/A</v>
      </c>
      <c r="AA15" s="10"/>
      <c r="AB15" s="11" t="e">
        <f>LOOKUP(AA15,{0.1;17.21;19.31;20.11;23.51;28},{1;2;3;4;5;"N"})</f>
        <v>#N/A</v>
      </c>
      <c r="AC15" s="13"/>
      <c r="AD15" s="13"/>
    </row>
    <row r="16" spans="1:30" ht="27" customHeight="1" x14ac:dyDescent="0.25">
      <c r="A16" s="32">
        <v>12</v>
      </c>
      <c r="B16" s="8"/>
      <c r="C16" s="19">
        <f t="shared" si="1"/>
        <v>0</v>
      </c>
      <c r="D16" s="8"/>
      <c r="E16" s="15"/>
      <c r="F16" s="16"/>
      <c r="G16" s="9"/>
      <c r="H16" s="13"/>
      <c r="I16" s="11" t="b">
        <f>+IF(AND($C16&lt;14,C16&gt;10),LOOKUP(H16,{0;1;7;11;16;20},{"N";5;4;3;2;1}),+IF(AND($C16&lt;16,$C16&gt;13.9),LOOKUP(H16,{0;0.1;7;12;17;22},{"N";5;4;3;2;1}),+IF(AND($C16&lt;18,$C16&gt;15.9),LOOKUP(H16,{0;0.1;7;12;18;23},{"N";5;4;3;2;1}),+IF(AND($C16&lt;50,$C16&gt;17.9),LOOKUP(H16,{0;1;6;12;18;23},{"N";5;4;3;2;1})))))</f>
        <v>0</v>
      </c>
      <c r="J16" s="13"/>
      <c r="K16" s="11" t="b">
        <f>+IF(AND($C16&lt;14,$C16&gt;10),LOOKUP(J16,{0;1;330;450;590;710},{"N";5;4;3;2;1}),+IF(AND($C16&lt;16,$C16&gt;13.9),LOOKUP(J16,{0;0.1;440;640;860;1070},{"N";5;4;3;2;1}),+IF(AND($C16&lt;18,$C16&gt;15.9),LOOKUP(J16,{0;0.1;630;850;1070;1280},{"N";5;4;3;2;1}),+IF(AND($C16&lt;50,$C16&gt;17.9),LOOKUP(J16,{0;1;580;910;1270;1600},{"N";5;4;3;2;1})))))</f>
        <v>0</v>
      </c>
      <c r="L16" s="13"/>
      <c r="M16" s="11" t="b">
        <f>+IF(AND($C16&lt;16,$C16&gt;13.9),LOOKUP(L16,{0;1;292;341;391;440},{"N";5;4;3;2;1}),+IF(AND($C16&lt;18,$C16&gt;15.9),LOOKUP(L16,{0;1;314;363;412;461},{"N";5;4;3;2;1}),+IF(AND($C16&lt;50,$C16&gt;17.9),LOOKUP(L16,{0;1;369;417;466;514},{"N";5;4;3;2;1}))))</f>
        <v>0</v>
      </c>
      <c r="N16" s="13"/>
      <c r="O16" s="11" t="b">
        <f>+IF(AND($C16&lt;14,$C16&gt;10),LOOKUP(N16,{0;1;131;162;194;216},{"N";5;4;3;2;1}),+IF(AND($C16&lt;15,$C16&gt;13.9),LOOKUP(N16,{0;0.1;134;166;198;221},{"N";5;4;3;2;1}),+IF(AND($C16&lt;16,$C16&gt;14.9),LOOKUP(N16,{0;0.1;139;169;200;222},{"N";5;4;3;2;1}),+IF(AND($C16&lt;17,$C16&gt;15.9),LOOKUP(N16,{0;1.1;142;172;202;223},{"N";5;4;3;2;1}),+IF(AND($C16&lt;18,$C16&gt;16.9),LOOKUP(N16,{0;1.1;144;174;204;225},{"N";5;4;3;2;1}),+IF(AND($C16&lt;20,$C16&gt;17.9),LOOKUP(N16,{0;0.1;144;174;204;225},{"N";5;4;3;2;1}),+IF(AND($C16&lt;99,$C16&gt;20),LOOKUP(N16,{0;1;145;168;191;215},{"N";5;4;3;2;1}))))))))</f>
        <v>0</v>
      </c>
      <c r="P16" s="13"/>
      <c r="Q16" s="23" t="e">
        <f t="shared" si="0"/>
        <v>#DIV/0!</v>
      </c>
      <c r="R16" s="11" t="e">
        <f>LOOKUP(Q16,{0;0.1;0.97;1.06;1.08;1.15},{"N";5;4;3;2;1})</f>
        <v>#DIV/0!</v>
      </c>
      <c r="S16" s="13"/>
      <c r="T16" s="11" t="b">
        <f>+IF(AND($C16&lt;14,$C16&gt;10),LOOKUP(S16,{0;1;17;30;43;53},{"N";5;4;3;2;1}),+IF(AND($C16&lt;15,$C16&gt;13.9),LOOKUP(S16,{0;0.1;17;30;43;53},{"N";5;4;3;2;1}),+IF(AND($C16&lt;16,$C16&gt;14.9),LOOKUP(S16,{0;0.1;19;31;44;53},{"N";5;4;3;2;1}),+IF(AND($C16&lt;17,$C16&gt;15.9),LOOKUP(S16,{0;1;19;31;44;53},{"N";5;4;3;2;1}),+IF(AND($C16&lt;18,$C16&gt;16.9),LOOKUP(S16,{0;1;21;33;45;53},{"N";5;4;3;2;1}),+IF(AND($C16&lt;20,$C16&gt;17.9),LOOKUP(S16,{0;1;22;33;45;53},{"N";5;4;3;2;1}),+IF(AND($C16&lt;99,$C16&gt;20),LOOKUP(S16,{0;1;22;33;45;53},{"N";5;4;3;2;1}))))))))</f>
        <v>0</v>
      </c>
      <c r="U16" s="10"/>
      <c r="V16" s="11" t="e">
        <f>LOOKUP(U16,{0.1;10.5;11.5;12.5;13.5;20},{1;2;3;4;5;"N"})</f>
        <v>#N/A</v>
      </c>
      <c r="W16" s="10"/>
      <c r="X16" s="11" t="e">
        <f>LOOKUP(W16,{0.1;8.71;10.41;11.51;16.1;20},{1;2;3;4;5;"N"})</f>
        <v>#N/A</v>
      </c>
      <c r="Y16" s="10"/>
      <c r="Z16" s="11" t="e">
        <f>LOOKUP(Y16,{0.1;17.21;19.31;20.11;23.51;28},{1;2;3;4;5;"N"})</f>
        <v>#N/A</v>
      </c>
      <c r="AA16" s="10"/>
      <c r="AB16" s="11" t="e">
        <f>LOOKUP(AA16,{0.1;17.21;19.31;20.11;23.51;28},{1;2;3;4;5;"N"})</f>
        <v>#N/A</v>
      </c>
      <c r="AC16" s="13"/>
      <c r="AD16" s="13"/>
    </row>
    <row r="17" spans="1:30" ht="27" customHeight="1" x14ac:dyDescent="0.25">
      <c r="A17" s="32">
        <v>13</v>
      </c>
      <c r="B17" s="8"/>
      <c r="C17" s="19">
        <f t="shared" si="1"/>
        <v>0</v>
      </c>
      <c r="D17" s="8"/>
      <c r="E17" s="15"/>
      <c r="F17" s="16"/>
      <c r="G17" s="9"/>
      <c r="H17" s="13"/>
      <c r="I17" s="11" t="b">
        <f>+IF(AND($C17&lt;14,C17&gt;10),LOOKUP(H17,{0;1;7;11;16;20},{"N";5;4;3;2;1}),+IF(AND($C17&lt;16,$C17&gt;13.9),LOOKUP(H17,{0;0.1;7;12;17;22},{"N";5;4;3;2;1}),+IF(AND($C17&lt;18,$C17&gt;15.9),LOOKUP(H17,{0;0.1;7;12;18;23},{"N";5;4;3;2;1}),+IF(AND($C17&lt;50,$C17&gt;17.9),LOOKUP(H17,{0;1;6;12;18;23},{"N";5;4;3;2;1})))))</f>
        <v>0</v>
      </c>
      <c r="J17" s="13"/>
      <c r="K17" s="11" t="b">
        <f>+IF(AND($C17&lt;14,$C17&gt;10),LOOKUP(J17,{0;1;330;450;590;710},{"N";5;4;3;2;1}),+IF(AND($C17&lt;16,$C17&gt;13.9),LOOKUP(J17,{0;0.1;440;640;860;1070},{"N";5;4;3;2;1}),+IF(AND($C17&lt;18,$C17&gt;15.9),LOOKUP(J17,{0;0.1;630;850;1070;1280},{"N";5;4;3;2;1}),+IF(AND($C17&lt;50,$C17&gt;17.9),LOOKUP(J17,{0;1;580;910;1270;1600},{"N";5;4;3;2;1})))))</f>
        <v>0</v>
      </c>
      <c r="L17" s="13"/>
      <c r="M17" s="11" t="b">
        <f>+IF(AND($C17&lt;16,$C17&gt;13.9),LOOKUP(L17,{0;1;292;341;391;440},{"N";5;4;3;2;1}),+IF(AND($C17&lt;18,$C17&gt;15.9),LOOKUP(L17,{0;1;314;363;412;461},{"N";5;4;3;2;1}),+IF(AND($C17&lt;50,$C17&gt;17.9),LOOKUP(L17,{0;1;369;417;466;514},{"N";5;4;3;2;1}))))</f>
        <v>0</v>
      </c>
      <c r="N17" s="13"/>
      <c r="O17" s="11" t="b">
        <f>+IF(AND($C17&lt;14,$C17&gt;10),LOOKUP(N17,{0;1;131;162;194;216},{"N";5;4;3;2;1}),+IF(AND($C17&lt;15,$C17&gt;13.9),LOOKUP(N17,{0;0.1;134;166;198;221},{"N";5;4;3;2;1}),+IF(AND($C17&lt;16,$C17&gt;14.9),LOOKUP(N17,{0;0.1;139;169;200;222},{"N";5;4;3;2;1}),+IF(AND($C17&lt;17,$C17&gt;15.9),LOOKUP(N17,{0;1.1;142;172;202;223},{"N";5;4;3;2;1}),+IF(AND($C17&lt;18,$C17&gt;16.9),LOOKUP(N17,{0;1.1;144;174;204;225},{"N";5;4;3;2;1}),+IF(AND($C17&lt;20,$C17&gt;17.9),LOOKUP(N17,{0;0.1;144;174;204;225},{"N";5;4;3;2;1}),+IF(AND($C17&lt;99,$C17&gt;20),LOOKUP(N17,{0;1;145;168;191;215},{"N";5;4;3;2;1}))))))))</f>
        <v>0</v>
      </c>
      <c r="P17" s="13"/>
      <c r="Q17" s="23" t="e">
        <f t="shared" si="0"/>
        <v>#DIV/0!</v>
      </c>
      <c r="R17" s="11" t="e">
        <f>LOOKUP(Q17,{0;0.1;0.97;1.06;1.08;1.15},{"N";5;4;3;2;1})</f>
        <v>#DIV/0!</v>
      </c>
      <c r="S17" s="13"/>
      <c r="T17" s="11" t="b">
        <f>+IF(AND($C17&lt;14,$C17&gt;10),LOOKUP(S17,{0;1;17;30;43;53},{"N";5;4;3;2;1}),+IF(AND($C17&lt;15,$C17&gt;13.9),LOOKUP(S17,{0;0.1;17;30;43;53},{"N";5;4;3;2;1}),+IF(AND($C17&lt;16,$C17&gt;14.9),LOOKUP(S17,{0;0.1;19;31;44;53},{"N";5;4;3;2;1}),+IF(AND($C17&lt;17,$C17&gt;15.9),LOOKUP(S17,{0;1;19;31;44;53},{"N";5;4;3;2;1}),+IF(AND($C17&lt;18,$C17&gt;16.9),LOOKUP(S17,{0;1;21;33;45;53},{"N";5;4;3;2;1}),+IF(AND($C17&lt;20,$C17&gt;17.9),LOOKUP(S17,{0;1;22;33;45;53},{"N";5;4;3;2;1}),+IF(AND($C17&lt;99,$C17&gt;20),LOOKUP(S17,{0;1;22;33;45;53},{"N";5;4;3;2;1}))))))))</f>
        <v>0</v>
      </c>
      <c r="U17" s="10"/>
      <c r="V17" s="11" t="e">
        <f>LOOKUP(U17,{0.1;10.5;11.5;12.5;13.5;20},{1;2;3;4;5;"N"})</f>
        <v>#N/A</v>
      </c>
      <c r="W17" s="10"/>
      <c r="X17" s="11" t="e">
        <f>LOOKUP(W17,{0.1;8.71;10.41;11.51;16.1;20},{1;2;3;4;5;"N"})</f>
        <v>#N/A</v>
      </c>
      <c r="Y17" s="10"/>
      <c r="Z17" s="11" t="e">
        <f>LOOKUP(Y17,{0.1;17.21;19.31;20.11;23.51;28},{1;2;3;4;5;"N"})</f>
        <v>#N/A</v>
      </c>
      <c r="AA17" s="10"/>
      <c r="AB17" s="11" t="e">
        <f>LOOKUP(AA17,{0.1;17.21;19.31;20.11;23.51;28},{1;2;3;4;5;"N"})</f>
        <v>#N/A</v>
      </c>
      <c r="AC17" s="13"/>
      <c r="AD17" s="13"/>
    </row>
    <row r="18" spans="1:30" ht="27" customHeight="1" x14ac:dyDescent="0.25">
      <c r="A18" s="32">
        <v>14</v>
      </c>
      <c r="B18" s="8"/>
      <c r="C18" s="19">
        <f t="shared" si="1"/>
        <v>0</v>
      </c>
      <c r="D18" s="8"/>
      <c r="E18" s="15"/>
      <c r="F18" s="16"/>
      <c r="G18" s="9"/>
      <c r="H18" s="13"/>
      <c r="I18" s="11" t="b">
        <f>+IF(AND($C18&lt;14,C18&gt;10),LOOKUP(H18,{0;1;7;11;16;20},{"N";5;4;3;2;1}),+IF(AND($C18&lt;16,$C18&gt;13.9),LOOKUP(H18,{0;0.1;7;12;17;22},{"N";5;4;3;2;1}),+IF(AND($C18&lt;18,$C18&gt;15.9),LOOKUP(H18,{0;0.1;7;12;18;23},{"N";5;4;3;2;1}),+IF(AND($C18&lt;50,$C18&gt;17.9),LOOKUP(H18,{0;1;6;12;18;23},{"N";5;4;3;2;1})))))</f>
        <v>0</v>
      </c>
      <c r="J18" s="13"/>
      <c r="K18" s="11" t="b">
        <f>+IF(AND($C18&lt;14,$C18&gt;10),LOOKUP(J18,{0;1;330;450;590;710},{"N";5;4;3;2;1}),+IF(AND($C18&lt;16,$C18&gt;13.9),LOOKUP(J18,{0;0.1;440;640;860;1070},{"N";5;4;3;2;1}),+IF(AND($C18&lt;18,$C18&gt;15.9),LOOKUP(J18,{0;0.1;630;850;1070;1280},{"N";5;4;3;2;1}),+IF(AND($C18&lt;50,$C18&gt;17.9),LOOKUP(J18,{0;1;580;910;1270;1600},{"N";5;4;3;2;1})))))</f>
        <v>0</v>
      </c>
      <c r="L18" s="13"/>
      <c r="M18" s="11" t="b">
        <f>+IF(AND($C18&lt;16,$C18&gt;13.9),LOOKUP(L18,{0;1;292;341;391;440},{"N";5;4;3;2;1}),+IF(AND($C18&lt;18,$C18&gt;15.9),LOOKUP(L18,{0;1;314;363;412;461},{"N";5;4;3;2;1}),+IF(AND($C18&lt;50,$C18&gt;17.9),LOOKUP(L18,{0;1;369;417;466;514},{"N";5;4;3;2;1}))))</f>
        <v>0</v>
      </c>
      <c r="N18" s="13"/>
      <c r="O18" s="11" t="b">
        <f>+IF(AND($C18&lt;14,$C18&gt;10),LOOKUP(N18,{0;1;131;162;194;216},{"N";5;4;3;2;1}),+IF(AND($C18&lt;15,$C18&gt;13.9),LOOKUP(N18,{0;0.1;134;166;198;221},{"N";5;4;3;2;1}),+IF(AND($C18&lt;16,$C18&gt;14.9),LOOKUP(N18,{0;0.1;139;169;200;222},{"N";5;4;3;2;1}),+IF(AND($C18&lt;17,$C18&gt;15.9),LOOKUP(N18,{0;1.1;142;172;202;223},{"N";5;4;3;2;1}),+IF(AND($C18&lt;18,$C18&gt;16.9),LOOKUP(N18,{0;1.1;144;174;204;225},{"N";5;4;3;2;1}),+IF(AND($C18&lt;20,$C18&gt;17.9),LOOKUP(N18,{0;0.1;144;174;204;225},{"N";5;4;3;2;1}),+IF(AND($C18&lt;99,$C18&gt;20),LOOKUP(N18,{0;1;145;168;191;215},{"N";5;4;3;2;1}))))))))</f>
        <v>0</v>
      </c>
      <c r="P18" s="13"/>
      <c r="Q18" s="23" t="e">
        <f t="shared" si="0"/>
        <v>#DIV/0!</v>
      </c>
      <c r="R18" s="11" t="e">
        <f>LOOKUP(Q18,{0;0.1;0.97;1.06;1.08;1.15},{"N";5;4;3;2;1})</f>
        <v>#DIV/0!</v>
      </c>
      <c r="S18" s="13"/>
      <c r="T18" s="11" t="b">
        <f>+IF(AND($C18&lt;14,$C18&gt;10),LOOKUP(S18,{0;1;17;30;43;53},{"N";5;4;3;2;1}),+IF(AND($C18&lt;15,$C18&gt;13.9),LOOKUP(S18,{0;0.1;17;30;43;53},{"N";5;4;3;2;1}),+IF(AND($C18&lt;16,$C18&gt;14.9),LOOKUP(S18,{0;0.1;19;31;44;53},{"N";5;4;3;2;1}),+IF(AND($C18&lt;17,$C18&gt;15.9),LOOKUP(S18,{0;1;19;31;44;53},{"N";5;4;3;2;1}),+IF(AND($C18&lt;18,$C18&gt;16.9),LOOKUP(S18,{0;1;21;33;45;53},{"N";5;4;3;2;1}),+IF(AND($C18&lt;20,$C18&gt;17.9),LOOKUP(S18,{0;1;22;33;45;53},{"N";5;4;3;2;1}),+IF(AND($C18&lt;99,$C18&gt;20),LOOKUP(S18,{0;1;22;33;45;53},{"N";5;4;3;2;1}))))))))</f>
        <v>0</v>
      </c>
      <c r="U18" s="10"/>
      <c r="V18" s="11" t="e">
        <f>LOOKUP(U18,{0.1;10.5;11.5;12.5;13.5;20},{1;2;3;4;5;"N"})</f>
        <v>#N/A</v>
      </c>
      <c r="W18" s="10"/>
      <c r="X18" s="11" t="e">
        <f>LOOKUP(W18,{0.1;8.71;10.41;11.51;16.1;20},{1;2;3;4;5;"N"})</f>
        <v>#N/A</v>
      </c>
      <c r="Y18" s="10"/>
      <c r="Z18" s="11" t="e">
        <f>LOOKUP(Y18,{0.1;17.21;19.31;20.11;23.51;28},{1;2;3;4;5;"N"})</f>
        <v>#N/A</v>
      </c>
      <c r="AA18" s="10"/>
      <c r="AB18" s="11" t="e">
        <f>LOOKUP(AA18,{0.1;17.21;19.31;20.11;23.51;28},{1;2;3;4;5;"N"})</f>
        <v>#N/A</v>
      </c>
      <c r="AC18" s="13"/>
      <c r="AD18" s="13"/>
    </row>
    <row r="19" spans="1:30" ht="27" customHeight="1" x14ac:dyDescent="0.25">
      <c r="A19" s="32">
        <v>15</v>
      </c>
      <c r="B19" s="8"/>
      <c r="C19" s="19">
        <f t="shared" si="1"/>
        <v>0</v>
      </c>
      <c r="D19" s="8"/>
      <c r="E19" s="15"/>
      <c r="F19" s="16"/>
      <c r="G19" s="9"/>
      <c r="H19" s="13"/>
      <c r="I19" s="11" t="b">
        <f>+IF(AND($C19&lt;14,C19&gt;10),LOOKUP(H19,{0;1;7;11;16;20},{"N";5;4;3;2;1}),+IF(AND($C19&lt;16,$C19&gt;13.9),LOOKUP(H19,{0;0.1;7;12;17;22},{"N";5;4;3;2;1}),+IF(AND($C19&lt;18,$C19&gt;15.9),LOOKUP(H19,{0;0.1;7;12;18;23},{"N";5;4;3;2;1}),+IF(AND($C19&lt;50,$C19&gt;17.9),LOOKUP(H19,{0;1;6;12;18;23},{"N";5;4;3;2;1})))))</f>
        <v>0</v>
      </c>
      <c r="J19" s="13"/>
      <c r="K19" s="11" t="b">
        <f>+IF(AND($C19&lt;14,$C19&gt;10),LOOKUP(J19,{0;1;330;450;590;710},{"N";5;4;3;2;1}),+IF(AND($C19&lt;16,$C19&gt;13.9),LOOKUP(J19,{0;0.1;440;640;860;1070},{"N";5;4;3;2;1}),+IF(AND($C19&lt;18,$C19&gt;15.9),LOOKUP(J19,{0;0.1;630;850;1070;1280},{"N";5;4;3;2;1}),+IF(AND($C19&lt;50,$C19&gt;17.9),LOOKUP(J19,{0;1;580;910;1270;1600},{"N";5;4;3;2;1})))))</f>
        <v>0</v>
      </c>
      <c r="L19" s="13"/>
      <c r="M19" s="11" t="b">
        <f>+IF(AND($C19&lt;16,$C19&gt;13.9),LOOKUP(L19,{0;1;292;341;391;440},{"N";5;4;3;2;1}),+IF(AND($C19&lt;18,$C19&gt;15.9),LOOKUP(L19,{0;1;314;363;412;461},{"N";5;4;3;2;1}),+IF(AND($C19&lt;50,$C19&gt;17.9),LOOKUP(L19,{0;1;369;417;466;514},{"N";5;4;3;2;1}))))</f>
        <v>0</v>
      </c>
      <c r="N19" s="13"/>
      <c r="O19" s="11" t="b">
        <f>+IF(AND($C19&lt;14,$C19&gt;10),LOOKUP(N19,{0;1;131;162;194;216},{"N";5;4;3;2;1}),+IF(AND($C19&lt;15,$C19&gt;13.9),LOOKUP(N19,{0;0.1;134;166;198;221},{"N";5;4;3;2;1}),+IF(AND($C19&lt;16,$C19&gt;14.9),LOOKUP(N19,{0;0.1;139;169;200;222},{"N";5;4;3;2;1}),+IF(AND($C19&lt;17,$C19&gt;15.9),LOOKUP(N19,{0;1.1;142;172;202;223},{"N";5;4;3;2;1}),+IF(AND($C19&lt;18,$C19&gt;16.9),LOOKUP(N19,{0;1.1;144;174;204;225},{"N";5;4;3;2;1}),+IF(AND($C19&lt;20,$C19&gt;17.9),LOOKUP(N19,{0;0.1;144;174;204;225},{"N";5;4;3;2;1}),+IF(AND($C19&lt;99,$C19&gt;20),LOOKUP(N19,{0;1;145;168;191;215},{"N";5;4;3;2;1}))))))))</f>
        <v>0</v>
      </c>
      <c r="P19" s="13"/>
      <c r="Q19" s="23" t="e">
        <f t="shared" si="0"/>
        <v>#DIV/0!</v>
      </c>
      <c r="R19" s="11" t="e">
        <f>LOOKUP(Q19,{0;0.1;0.97;1.06;1.08;1.15},{"N";5;4;3;2;1})</f>
        <v>#DIV/0!</v>
      </c>
      <c r="S19" s="13"/>
      <c r="T19" s="11" t="b">
        <f>+IF(AND($C19&lt;14,$C19&gt;10),LOOKUP(S19,{0;1;17;30;43;53},{"N";5;4;3;2;1}),+IF(AND($C19&lt;15,$C19&gt;13.9),LOOKUP(S19,{0;0.1;17;30;43;53},{"N";5;4;3;2;1}),+IF(AND($C19&lt;16,$C19&gt;14.9),LOOKUP(S19,{0;0.1;19;31;44;53},{"N";5;4;3;2;1}),+IF(AND($C19&lt;17,$C19&gt;15.9),LOOKUP(S19,{0;1;19;31;44;53},{"N";5;4;3;2;1}),+IF(AND($C19&lt;18,$C19&gt;16.9),LOOKUP(S19,{0;1;21;33;45;53},{"N";5;4;3;2;1}),+IF(AND($C19&lt;20,$C19&gt;17.9),LOOKUP(S19,{0;1;22;33;45;53},{"N";5;4;3;2;1}),+IF(AND($C19&lt;99,$C19&gt;20),LOOKUP(S19,{0;1;22;33;45;53},{"N";5;4;3;2;1}))))))))</f>
        <v>0</v>
      </c>
      <c r="U19" s="10"/>
      <c r="V19" s="11" t="e">
        <f>LOOKUP(U19,{0.1;10.5;11.5;12.5;13.5;20},{1;2;3;4;5;"N"})</f>
        <v>#N/A</v>
      </c>
      <c r="W19" s="10"/>
      <c r="X19" s="11" t="e">
        <f>LOOKUP(W19,{0.1;8.71;10.41;11.51;16.1;20},{1;2;3;4;5;"N"})</f>
        <v>#N/A</v>
      </c>
      <c r="Y19" s="10"/>
      <c r="Z19" s="11" t="e">
        <f>LOOKUP(Y19,{0.1;17.21;19.31;20.11;23.51;28},{1;2;3;4;5;"N"})</f>
        <v>#N/A</v>
      </c>
      <c r="AA19" s="10"/>
      <c r="AB19" s="11" t="e">
        <f>LOOKUP(AA19,{0.1;17.21;19.31;20.11;23.51;28},{1;2;3;4;5;"N"})</f>
        <v>#N/A</v>
      </c>
      <c r="AC19" s="13"/>
      <c r="AD19" s="13"/>
    </row>
    <row r="20" spans="1:30" ht="27" customHeight="1" x14ac:dyDescent="0.25">
      <c r="A20" s="32">
        <v>16</v>
      </c>
      <c r="B20" s="8"/>
      <c r="C20" s="19">
        <f t="shared" si="1"/>
        <v>0</v>
      </c>
      <c r="D20" s="8"/>
      <c r="E20" s="15"/>
      <c r="F20" s="16"/>
      <c r="G20" s="9"/>
      <c r="H20" s="13"/>
      <c r="I20" s="11" t="b">
        <f>+IF(AND($C20&lt;14,C20&gt;10),LOOKUP(H20,{0;1;7;11;16;20},{"N";5;4;3;2;1}),+IF(AND($C20&lt;16,$C20&gt;13.9),LOOKUP(H20,{0;0.1;7;12;17;22},{"N";5;4;3;2;1}),+IF(AND($C20&lt;18,$C20&gt;15.9),LOOKUP(H20,{0;0.1;7;12;18;23},{"N";5;4;3;2;1}),+IF(AND($C20&lt;50,$C20&gt;17.9),LOOKUP(H20,{0;1;6;12;18;23},{"N";5;4;3;2;1})))))</f>
        <v>0</v>
      </c>
      <c r="J20" s="13"/>
      <c r="K20" s="11" t="b">
        <f>+IF(AND($C20&lt;14,$C20&gt;10),LOOKUP(J20,{0;1;330;450;590;710},{"N";5;4;3;2;1}),+IF(AND($C20&lt;16,$C20&gt;13.9),LOOKUP(J20,{0;0.1;440;640;860;1070},{"N";5;4;3;2;1}),+IF(AND($C20&lt;18,$C20&gt;15.9),LOOKUP(J20,{0;0.1;630;850;1070;1280},{"N";5;4;3;2;1}),+IF(AND($C20&lt;50,$C20&gt;17.9),LOOKUP(J20,{0;1;580;910;1270;1600},{"N";5;4;3;2;1})))))</f>
        <v>0</v>
      </c>
      <c r="L20" s="13"/>
      <c r="M20" s="11" t="b">
        <f>+IF(AND($C20&lt;16,$C20&gt;13.9),LOOKUP(L20,{0;1;292;341;391;440},{"N";5;4;3;2;1}),+IF(AND($C20&lt;18,$C20&gt;15.9),LOOKUP(L20,{0;1;314;363;412;461},{"N";5;4;3;2;1}),+IF(AND($C20&lt;50,$C20&gt;17.9),LOOKUP(L20,{0;1;369;417;466;514},{"N";5;4;3;2;1}))))</f>
        <v>0</v>
      </c>
      <c r="N20" s="13"/>
      <c r="O20" s="11" t="b">
        <f>+IF(AND($C20&lt;14,$C20&gt;10),LOOKUP(N20,{0;1;131;162;194;216},{"N";5;4;3;2;1}),+IF(AND($C20&lt;15,$C20&gt;13.9),LOOKUP(N20,{0;0.1;134;166;198;221},{"N";5;4;3;2;1}),+IF(AND($C20&lt;16,$C20&gt;14.9),LOOKUP(N20,{0;0.1;139;169;200;222},{"N";5;4;3;2;1}),+IF(AND($C20&lt;17,$C20&gt;15.9),LOOKUP(N20,{0;1.1;142;172;202;223},{"N";5;4;3;2;1}),+IF(AND($C20&lt;18,$C20&gt;16.9),LOOKUP(N20,{0;1.1;144;174;204;225},{"N";5;4;3;2;1}),+IF(AND($C20&lt;20,$C20&gt;17.9),LOOKUP(N20,{0;0.1;144;174;204;225},{"N";5;4;3;2;1}),+IF(AND($C20&lt;99,$C20&gt;20),LOOKUP(N20,{0;1;145;168;191;215},{"N";5;4;3;2;1}))))))))</f>
        <v>0</v>
      </c>
      <c r="P20" s="13"/>
      <c r="Q20" s="23" t="e">
        <f t="shared" si="0"/>
        <v>#DIV/0!</v>
      </c>
      <c r="R20" s="11" t="e">
        <f>LOOKUP(Q20,{0;0.1;0.97;1.06;1.08;1.15},{"N";5;4;3;2;1})</f>
        <v>#DIV/0!</v>
      </c>
      <c r="S20" s="13"/>
      <c r="T20" s="11" t="b">
        <f>+IF(AND($C20&lt;14,$C20&gt;10),LOOKUP(S20,{0;1;17;30;43;53},{"N";5;4;3;2;1}),+IF(AND($C20&lt;15,$C20&gt;13.9),LOOKUP(S20,{0;0.1;17;30;43;53},{"N";5;4;3;2;1}),+IF(AND($C20&lt;16,$C20&gt;14.9),LOOKUP(S20,{0;0.1;19;31;44;53},{"N";5;4;3;2;1}),+IF(AND($C20&lt;17,$C20&gt;15.9),LOOKUP(S20,{0;1;19;31;44;53},{"N";5;4;3;2;1}),+IF(AND($C20&lt;18,$C20&gt;16.9),LOOKUP(S20,{0;1;21;33;45;53},{"N";5;4;3;2;1}),+IF(AND($C20&lt;20,$C20&gt;17.9),LOOKUP(S20,{0;1;22;33;45;53},{"N";5;4;3;2;1}),+IF(AND($C20&lt;99,$C20&gt;20),LOOKUP(S20,{0;1;22;33;45;53},{"N";5;4;3;2;1}))))))))</f>
        <v>0</v>
      </c>
      <c r="U20" s="10"/>
      <c r="V20" s="11" t="e">
        <f>LOOKUP(U20,{0.1;10.5;11.5;12.5;13.5;20},{1;2;3;4;5;"N"})</f>
        <v>#N/A</v>
      </c>
      <c r="W20" s="10"/>
      <c r="X20" s="11" t="e">
        <f>LOOKUP(W20,{0.1;8.71;10.41;11.51;16.1;20},{1;2;3;4;5;"N"})</f>
        <v>#N/A</v>
      </c>
      <c r="Y20" s="10"/>
      <c r="Z20" s="11" t="e">
        <f>LOOKUP(Y20,{0.1;17.21;19.31;20.11;23.51;28},{1;2;3;4;5;"N"})</f>
        <v>#N/A</v>
      </c>
      <c r="AA20" s="10"/>
      <c r="AB20" s="11" t="e">
        <f>LOOKUP(AA20,{0.1;17.21;19.31;20.11;23.51;28},{1;2;3;4;5;"N"})</f>
        <v>#N/A</v>
      </c>
      <c r="AC20" s="13"/>
      <c r="AD20" s="13"/>
    </row>
    <row r="21" spans="1:30" ht="27" customHeight="1" x14ac:dyDescent="0.25">
      <c r="A21" s="32">
        <v>17</v>
      </c>
      <c r="B21" s="8"/>
      <c r="C21" s="19">
        <f t="shared" si="1"/>
        <v>0</v>
      </c>
      <c r="D21" s="8"/>
      <c r="E21" s="15"/>
      <c r="F21" s="16"/>
      <c r="G21" s="9"/>
      <c r="H21" s="13"/>
      <c r="I21" s="11" t="b">
        <f>+IF(AND($C21&lt;14,C21&gt;10),LOOKUP(H21,{0;1;7;11;16;20},{"N";5;4;3;2;1}),+IF(AND($C21&lt;16,$C21&gt;13.9),LOOKUP(H21,{0;0.1;7;12;17;22},{"N";5;4;3;2;1}),+IF(AND($C21&lt;18,$C21&gt;15.9),LOOKUP(H21,{0;0.1;7;12;18;23},{"N";5;4;3;2;1}),+IF(AND($C21&lt;50,$C21&gt;17.9),LOOKUP(H21,{0;1;6;12;18;23},{"N";5;4;3;2;1})))))</f>
        <v>0</v>
      </c>
      <c r="J21" s="13"/>
      <c r="K21" s="11" t="b">
        <f>+IF(AND($C21&lt;14,$C21&gt;10),LOOKUP(J21,{0;1;330;450;590;710},{"N";5;4;3;2;1}),+IF(AND($C21&lt;16,$C21&gt;13.9),LOOKUP(J21,{0;0.1;440;640;860;1070},{"N";5;4;3;2;1}),+IF(AND($C21&lt;18,$C21&gt;15.9),LOOKUP(J21,{0;0.1;630;850;1070;1280},{"N";5;4;3;2;1}),+IF(AND($C21&lt;50,$C21&gt;17.9),LOOKUP(J21,{0;1;580;910;1270;1600},{"N";5;4;3;2;1})))))</f>
        <v>0</v>
      </c>
      <c r="L21" s="13"/>
      <c r="M21" s="11" t="b">
        <f>+IF(AND($C21&lt;16,$C21&gt;13.9),LOOKUP(L21,{0;1;292;341;391;440},{"N";5;4;3;2;1}),+IF(AND($C21&lt;18,$C21&gt;15.9),LOOKUP(L21,{0;1;314;363;412;461},{"N";5;4;3;2;1}),+IF(AND($C21&lt;50,$C21&gt;17.9),LOOKUP(L21,{0;1;369;417;466;514},{"N";5;4;3;2;1}))))</f>
        <v>0</v>
      </c>
      <c r="N21" s="13"/>
      <c r="O21" s="11" t="b">
        <f>+IF(AND($C21&lt;14,$C21&gt;10),LOOKUP(N21,{0;1;131;162;194;216},{"N";5;4;3;2;1}),+IF(AND($C21&lt;15,$C21&gt;13.9),LOOKUP(N21,{0;0.1;134;166;198;221},{"N";5;4;3;2;1}),+IF(AND($C21&lt;16,$C21&gt;14.9),LOOKUP(N21,{0;0.1;139;169;200;222},{"N";5;4;3;2;1}),+IF(AND($C21&lt;17,$C21&gt;15.9),LOOKUP(N21,{0;1.1;142;172;202;223},{"N";5;4;3;2;1}),+IF(AND($C21&lt;18,$C21&gt;16.9),LOOKUP(N21,{0;1.1;144;174;204;225},{"N";5;4;3;2;1}),+IF(AND($C21&lt;20,$C21&gt;17.9),LOOKUP(N21,{0;0.1;144;174;204;225},{"N";5;4;3;2;1}),+IF(AND($C21&lt;99,$C21&gt;20),LOOKUP(N21,{0;1;145;168;191;215},{"N";5;4;3;2;1}))))))))</f>
        <v>0</v>
      </c>
      <c r="P21" s="13"/>
      <c r="Q21" s="23" t="e">
        <f t="shared" si="0"/>
        <v>#DIV/0!</v>
      </c>
      <c r="R21" s="11" t="e">
        <f>LOOKUP(Q21,{0;0.1;0.97;1.06;1.08;1.15},{"N";5;4;3;2;1})</f>
        <v>#DIV/0!</v>
      </c>
      <c r="S21" s="13"/>
      <c r="T21" s="11" t="b">
        <f>+IF(AND($C21&lt;14,$C21&gt;10),LOOKUP(S21,{0;1;17;30;43;53},{"N";5;4;3;2;1}),+IF(AND($C21&lt;15,$C21&gt;13.9),LOOKUP(S21,{0;0.1;17;30;43;53},{"N";5;4;3;2;1}),+IF(AND($C21&lt;16,$C21&gt;14.9),LOOKUP(S21,{0;0.1;19;31;44;53},{"N";5;4;3;2;1}),+IF(AND($C21&lt;17,$C21&gt;15.9),LOOKUP(S21,{0;1;19;31;44;53},{"N";5;4;3;2;1}),+IF(AND($C21&lt;18,$C21&gt;16.9),LOOKUP(S21,{0;1;21;33;45;53},{"N";5;4;3;2;1}),+IF(AND($C21&lt;20,$C21&gt;17.9),LOOKUP(S21,{0;1;22;33;45;53},{"N";5;4;3;2;1}),+IF(AND($C21&lt;99,$C21&gt;20),LOOKUP(S21,{0;1;22;33;45;53},{"N";5;4;3;2;1}))))))))</f>
        <v>0</v>
      </c>
      <c r="U21" s="10"/>
      <c r="V21" s="11" t="e">
        <f>LOOKUP(U21,{0.1;10.5;11.5;12.5;13.5;20},{1;2;3;4;5;"N"})</f>
        <v>#N/A</v>
      </c>
      <c r="W21" s="10"/>
      <c r="X21" s="11" t="e">
        <f>LOOKUP(W21,{0.1;8.71;10.41;11.51;16.1;20},{1;2;3;4;5;"N"})</f>
        <v>#N/A</v>
      </c>
      <c r="Y21" s="10"/>
      <c r="Z21" s="11" t="e">
        <f>LOOKUP(Y21,{0.1;17.21;19.31;20.11;23.51;28},{1;2;3;4;5;"N"})</f>
        <v>#N/A</v>
      </c>
      <c r="AA21" s="10"/>
      <c r="AB21" s="11" t="e">
        <f>LOOKUP(AA21,{0.1;17.21;19.31;20.11;23.51;28},{1;2;3;4;5;"N"})</f>
        <v>#N/A</v>
      </c>
      <c r="AC21" s="13"/>
      <c r="AD21" s="13"/>
    </row>
    <row r="22" spans="1:30" ht="27" customHeight="1" x14ac:dyDescent="0.25">
      <c r="A22" s="32">
        <v>18</v>
      </c>
      <c r="B22" s="8"/>
      <c r="C22" s="19">
        <f t="shared" si="1"/>
        <v>0</v>
      </c>
      <c r="D22" s="8"/>
      <c r="E22" s="15"/>
      <c r="F22" s="16"/>
      <c r="G22" s="9"/>
      <c r="H22" s="13"/>
      <c r="I22" s="11" t="b">
        <f>+IF(AND($C22&lt;14,C22&gt;10),LOOKUP(H22,{0;1;7;11;16;20},{"N";5;4;3;2;1}),+IF(AND($C22&lt;16,$C22&gt;13.9),LOOKUP(H22,{0;0.1;7;12;17;22},{"N";5;4;3;2;1}),+IF(AND($C22&lt;18,$C22&gt;15.9),LOOKUP(H22,{0;0.1;7;12;18;23},{"N";5;4;3;2;1}),+IF(AND($C22&lt;50,$C22&gt;17.9),LOOKUP(H22,{0;1;6;12;18;23},{"N";5;4;3;2;1})))))</f>
        <v>0</v>
      </c>
      <c r="J22" s="13"/>
      <c r="K22" s="11" t="b">
        <f>+IF(AND($C22&lt;14,$C22&gt;10),LOOKUP(J22,{0;1;330;450;590;710},{"N";5;4;3;2;1}),+IF(AND($C22&lt;16,$C22&gt;13.9),LOOKUP(J22,{0;0.1;440;640;860;1070},{"N";5;4;3;2;1}),+IF(AND($C22&lt;18,$C22&gt;15.9),LOOKUP(J22,{0;0.1;630;850;1070;1280},{"N";5;4;3;2;1}),+IF(AND($C22&lt;50,$C22&gt;17.9),LOOKUP(J22,{0;1;580;910;1270;1600},{"N";5;4;3;2;1})))))</f>
        <v>0</v>
      </c>
      <c r="L22" s="13"/>
      <c r="M22" s="11" t="b">
        <f>+IF(AND($C22&lt;16,$C22&gt;13.9),LOOKUP(L22,{0;1;292;341;391;440},{"N";5;4;3;2;1}),+IF(AND($C22&lt;18,$C22&gt;15.9),LOOKUP(L22,{0;1;314;363;412;461},{"N";5;4;3;2;1}),+IF(AND($C22&lt;50,$C22&gt;17.9),LOOKUP(L22,{0;1;369;417;466;514},{"N";5;4;3;2;1}))))</f>
        <v>0</v>
      </c>
      <c r="N22" s="13"/>
      <c r="O22" s="11" t="b">
        <f>+IF(AND($C22&lt;14,$C22&gt;10),LOOKUP(N22,{0;1;131;162;194;216},{"N";5;4;3;2;1}),+IF(AND($C22&lt;15,$C22&gt;13.9),LOOKUP(N22,{0;0.1;134;166;198;221},{"N";5;4;3;2;1}),+IF(AND($C22&lt;16,$C22&gt;14.9),LOOKUP(N22,{0;0.1;139;169;200;222},{"N";5;4;3;2;1}),+IF(AND($C22&lt;17,$C22&gt;15.9),LOOKUP(N22,{0;1.1;142;172;202;223},{"N";5;4;3;2;1}),+IF(AND($C22&lt;18,$C22&gt;16.9),LOOKUP(N22,{0;1.1;144;174;204;225},{"N";5;4;3;2;1}),+IF(AND($C22&lt;20,$C22&gt;17.9),LOOKUP(N22,{0;0.1;144;174;204;225},{"N";5;4;3;2;1}),+IF(AND($C22&lt;99,$C22&gt;20),LOOKUP(N22,{0;1;145;168;191;215},{"N";5;4;3;2;1}))))))))</f>
        <v>0</v>
      </c>
      <c r="P22" s="13"/>
      <c r="Q22" s="23" t="e">
        <f t="shared" si="0"/>
        <v>#DIV/0!</v>
      </c>
      <c r="R22" s="11" t="e">
        <f>LOOKUP(Q22,{0;0.1;0.97;1.06;1.08;1.15},{"N";5;4;3;2;1})</f>
        <v>#DIV/0!</v>
      </c>
      <c r="S22" s="13"/>
      <c r="T22" s="11" t="b">
        <f>+IF(AND($C22&lt;14,$C22&gt;10),LOOKUP(S22,{0;1;17;30;43;53},{"N";5;4;3;2;1}),+IF(AND($C22&lt;15,$C22&gt;13.9),LOOKUP(S22,{0;0.1;17;30;43;53},{"N";5;4;3;2;1}),+IF(AND($C22&lt;16,$C22&gt;14.9),LOOKUP(S22,{0;0.1;19;31;44;53},{"N";5;4;3;2;1}),+IF(AND($C22&lt;17,$C22&gt;15.9),LOOKUP(S22,{0;1;19;31;44;53},{"N";5;4;3;2;1}),+IF(AND($C22&lt;18,$C22&gt;16.9),LOOKUP(S22,{0;1;21;33;45;53},{"N";5;4;3;2;1}),+IF(AND($C22&lt;20,$C22&gt;17.9),LOOKUP(S22,{0;1;22;33;45;53},{"N";5;4;3;2;1}),+IF(AND($C22&lt;99,$C22&gt;20),LOOKUP(S22,{0;1;22;33;45;53},{"N";5;4;3;2;1}))))))))</f>
        <v>0</v>
      </c>
      <c r="U22" s="10"/>
      <c r="V22" s="11" t="e">
        <f>LOOKUP(U22,{0.1;10.5;11.5;12.5;13.5;20},{1;2;3;4;5;"N"})</f>
        <v>#N/A</v>
      </c>
      <c r="W22" s="10"/>
      <c r="X22" s="11" t="e">
        <f>LOOKUP(W22,{0.1;8.71;10.41;11.51;16.1;20},{1;2;3;4;5;"N"})</f>
        <v>#N/A</v>
      </c>
      <c r="Y22" s="10"/>
      <c r="Z22" s="11" t="e">
        <f>LOOKUP(Y22,{0.1;17.21;19.31;20.11;23.51;28},{1;2;3;4;5;"N"})</f>
        <v>#N/A</v>
      </c>
      <c r="AA22" s="10"/>
      <c r="AB22" s="11" t="e">
        <f>LOOKUP(AA22,{0.1;17.21;19.31;20.11;23.51;28},{1;2;3;4;5;"N"})</f>
        <v>#N/A</v>
      </c>
      <c r="AC22" s="13"/>
      <c r="AD22" s="13"/>
    </row>
    <row r="23" spans="1:30" ht="27" customHeight="1" x14ac:dyDescent="0.25">
      <c r="A23" s="32">
        <v>19</v>
      </c>
      <c r="B23" s="8"/>
      <c r="C23" s="19">
        <f t="shared" si="1"/>
        <v>0</v>
      </c>
      <c r="D23" s="8"/>
      <c r="E23" s="15"/>
      <c r="F23" s="16"/>
      <c r="G23" s="9"/>
      <c r="H23" s="13"/>
      <c r="I23" s="11" t="b">
        <f>+IF(AND($C23&lt;14,C23&gt;10),LOOKUP(H23,{0;1;7;11;16;20},{"N";5;4;3;2;1}),+IF(AND($C23&lt;16,$C23&gt;13.9),LOOKUP(H23,{0;0.1;7;12;17;22},{"N";5;4;3;2;1}),+IF(AND($C23&lt;18,$C23&gt;15.9),LOOKUP(H23,{0;0.1;7;12;18;23},{"N";5;4;3;2;1}),+IF(AND($C23&lt;50,$C23&gt;17.9),LOOKUP(H23,{0;1;6;12;18;23},{"N";5;4;3;2;1})))))</f>
        <v>0</v>
      </c>
      <c r="J23" s="13"/>
      <c r="K23" s="11" t="b">
        <f>+IF(AND($C23&lt;14,$C23&gt;10),LOOKUP(J23,{0;1;330;450;590;710},{"N";5;4;3;2;1}),+IF(AND($C23&lt;16,$C23&gt;13.9),LOOKUP(J23,{0;0.1;440;640;860;1070},{"N";5;4;3;2;1}),+IF(AND($C23&lt;18,$C23&gt;15.9),LOOKUP(J23,{0;0.1;630;850;1070;1280},{"N";5;4;3;2;1}),+IF(AND($C23&lt;50,$C23&gt;17.9),LOOKUP(J23,{0;1;580;910;1270;1600},{"N";5;4;3;2;1})))))</f>
        <v>0</v>
      </c>
      <c r="L23" s="13"/>
      <c r="M23" s="11" t="b">
        <f>+IF(AND($C23&lt;16,$C23&gt;13.9),LOOKUP(L23,{0;1;292;341;391;440},{"N";5;4;3;2;1}),+IF(AND($C23&lt;18,$C23&gt;15.9),LOOKUP(L23,{0;1;314;363;412;461},{"N";5;4;3;2;1}),+IF(AND($C23&lt;50,$C23&gt;17.9),LOOKUP(L23,{0;1;369;417;466;514},{"N";5;4;3;2;1}))))</f>
        <v>0</v>
      </c>
      <c r="N23" s="13"/>
      <c r="O23" s="11" t="b">
        <f>+IF(AND($C23&lt;14,$C23&gt;10),LOOKUP(N23,{0;1;131;162;194;216},{"N";5;4;3;2;1}),+IF(AND($C23&lt;15,$C23&gt;13.9),LOOKUP(N23,{0;0.1;134;166;198;221},{"N";5;4;3;2;1}),+IF(AND($C23&lt;16,$C23&gt;14.9),LOOKUP(N23,{0;0.1;139;169;200;222},{"N";5;4;3;2;1}),+IF(AND($C23&lt;17,$C23&gt;15.9),LOOKUP(N23,{0;1.1;142;172;202;223},{"N";5;4;3;2;1}),+IF(AND($C23&lt;18,$C23&gt;16.9),LOOKUP(N23,{0;1.1;144;174;204;225},{"N";5;4;3;2;1}),+IF(AND($C23&lt;20,$C23&gt;17.9),LOOKUP(N23,{0;0.1;144;174;204;225},{"N";5;4;3;2;1}),+IF(AND($C23&lt;99,$C23&gt;20),LOOKUP(N23,{0;1;145;168;191;215},{"N";5;4;3;2;1}))))))))</f>
        <v>0</v>
      </c>
      <c r="P23" s="13"/>
      <c r="Q23" s="23" t="e">
        <f t="shared" si="0"/>
        <v>#DIV/0!</v>
      </c>
      <c r="R23" s="11" t="e">
        <f>LOOKUP(Q23,{0;0.1;0.97;1.06;1.08;1.15},{"N";5;4;3;2;1})</f>
        <v>#DIV/0!</v>
      </c>
      <c r="S23" s="13"/>
      <c r="T23" s="11" t="b">
        <f>+IF(AND($C23&lt;14,$C23&gt;10),LOOKUP(S23,{0;1;17;30;43;53},{"N";5;4;3;2;1}),+IF(AND($C23&lt;15,$C23&gt;13.9),LOOKUP(S23,{0;0.1;17;30;43;53},{"N";5;4;3;2;1}),+IF(AND($C23&lt;16,$C23&gt;14.9),LOOKUP(S23,{0;0.1;19;31;44;53},{"N";5;4;3;2;1}),+IF(AND($C23&lt;17,$C23&gt;15.9),LOOKUP(S23,{0;1;19;31;44;53},{"N";5;4;3;2;1}),+IF(AND($C23&lt;18,$C23&gt;16.9),LOOKUP(S23,{0;1;21;33;45;53},{"N";5;4;3;2;1}),+IF(AND($C23&lt;20,$C23&gt;17.9),LOOKUP(S23,{0;1;22;33;45;53},{"N";5;4;3;2;1}),+IF(AND($C23&lt;99,$C23&gt;20),LOOKUP(S23,{0;1;22;33;45;53},{"N";5;4;3;2;1}))))))))</f>
        <v>0</v>
      </c>
      <c r="U23" s="10"/>
      <c r="V23" s="11" t="e">
        <f>LOOKUP(U23,{0.1;10.5;11.5;12.5;13.5;20},{1;2;3;4;5;"N"})</f>
        <v>#N/A</v>
      </c>
      <c r="W23" s="10"/>
      <c r="X23" s="11" t="e">
        <f>LOOKUP(W23,{0.1;8.71;10.41;11.51;16.1;20},{1;2;3;4;5;"N"})</f>
        <v>#N/A</v>
      </c>
      <c r="Y23" s="10"/>
      <c r="Z23" s="11" t="e">
        <f>LOOKUP(Y23,{0.1;17.21;19.31;20.11;23.51;28},{1;2;3;4;5;"N"})</f>
        <v>#N/A</v>
      </c>
      <c r="AA23" s="10"/>
      <c r="AB23" s="11" t="e">
        <f>LOOKUP(AA23,{0.1;17.21;19.31;20.11;23.51;28},{1;2;3;4;5;"N"})</f>
        <v>#N/A</v>
      </c>
      <c r="AC23" s="13"/>
      <c r="AD23" s="13"/>
    </row>
    <row r="24" spans="1:30" ht="27" customHeight="1" x14ac:dyDescent="0.25">
      <c r="A24" s="32">
        <v>20</v>
      </c>
      <c r="B24" s="8"/>
      <c r="C24" s="19">
        <f t="shared" si="1"/>
        <v>0</v>
      </c>
      <c r="D24" s="8"/>
      <c r="E24" s="15"/>
      <c r="F24" s="16"/>
      <c r="G24" s="9"/>
      <c r="H24" s="13"/>
      <c r="I24" s="11" t="b">
        <f>+IF(AND($C24&lt;14,C24&gt;10),LOOKUP(H24,{0;1;7;11;16;20},{"N";5;4;3;2;1}),+IF(AND($C24&lt;16,$C24&gt;13.9),LOOKUP(H24,{0;0.1;7;12;17;22},{"N";5;4;3;2;1}),+IF(AND($C24&lt;18,$C24&gt;15.9),LOOKUP(H24,{0;0.1;7;12;18;23},{"N";5;4;3;2;1}),+IF(AND($C24&lt;50,$C24&gt;17.9),LOOKUP(H24,{0;1;6;12;18;23},{"N";5;4;3;2;1})))))</f>
        <v>0</v>
      </c>
      <c r="J24" s="13"/>
      <c r="K24" s="11" t="b">
        <f>+IF(AND($C24&lt;14,$C24&gt;10),LOOKUP(J24,{0;1;330;450;590;710},{"N";5;4;3;2;1}),+IF(AND($C24&lt;16,$C24&gt;13.9),LOOKUP(J24,{0;0.1;440;640;860;1070},{"N";5;4;3;2;1}),+IF(AND($C24&lt;18,$C24&gt;15.9),LOOKUP(J24,{0;0.1;630;850;1070;1280},{"N";5;4;3;2;1}),+IF(AND($C24&lt;50,$C24&gt;17.9),LOOKUP(J24,{0;1;580;910;1270;1600},{"N";5;4;3;2;1})))))</f>
        <v>0</v>
      </c>
      <c r="L24" s="13"/>
      <c r="M24" s="11" t="b">
        <f>+IF(AND($C24&lt;16,$C24&gt;13.9),LOOKUP(L24,{0;1;292;341;391;440},{"N";5;4;3;2;1}),+IF(AND($C24&lt;18,$C24&gt;15.9),LOOKUP(L24,{0;1;314;363;412;461},{"N";5;4;3;2;1}),+IF(AND($C24&lt;50,$C24&gt;17.9),LOOKUP(L24,{0;1;369;417;466;514},{"N";5;4;3;2;1}))))</f>
        <v>0</v>
      </c>
      <c r="N24" s="13"/>
      <c r="O24" s="11" t="b">
        <f>+IF(AND($C24&lt;14,$C24&gt;10),LOOKUP(N24,{0;1;131;162;194;216},{"N";5;4;3;2;1}),+IF(AND($C24&lt;15,$C24&gt;13.9),LOOKUP(N24,{0;0.1;134;166;198;221},{"N";5;4;3;2;1}),+IF(AND($C24&lt;16,$C24&gt;14.9),LOOKUP(N24,{0;0.1;139;169;200;222},{"N";5;4;3;2;1}),+IF(AND($C24&lt;17,$C24&gt;15.9),LOOKUP(N24,{0;1.1;142;172;202;223},{"N";5;4;3;2;1}),+IF(AND($C24&lt;18,$C24&gt;16.9),LOOKUP(N24,{0;1.1;144;174;204;225},{"N";5;4;3;2;1}),+IF(AND($C24&lt;20,$C24&gt;17.9),LOOKUP(N24,{0;0.1;144;174;204;225},{"N";5;4;3;2;1}),+IF(AND($C24&lt;99,$C24&gt;20),LOOKUP(N24,{0;1;145;168;191;215},{"N";5;4;3;2;1}))))))))</f>
        <v>0</v>
      </c>
      <c r="P24" s="13"/>
      <c r="Q24" s="23" t="e">
        <f t="shared" si="0"/>
        <v>#DIV/0!</v>
      </c>
      <c r="R24" s="11" t="e">
        <f>LOOKUP(Q24,{0;0.1;0.97;1.06;1.08;1.15},{"N";5;4;3;2;1})</f>
        <v>#DIV/0!</v>
      </c>
      <c r="S24" s="13"/>
      <c r="T24" s="11" t="b">
        <f>+IF(AND($C24&lt;14,$C24&gt;10),LOOKUP(S24,{0;1;17;30;43;53},{"N";5;4;3;2;1}),+IF(AND($C24&lt;15,$C24&gt;13.9),LOOKUP(S24,{0;0.1;17;30;43;53},{"N";5;4;3;2;1}),+IF(AND($C24&lt;16,$C24&gt;14.9),LOOKUP(S24,{0;0.1;19;31;44;53},{"N";5;4;3;2;1}),+IF(AND($C24&lt;17,$C24&gt;15.9),LOOKUP(S24,{0;1;19;31;44;53},{"N";5;4;3;2;1}),+IF(AND($C24&lt;18,$C24&gt;16.9),LOOKUP(S24,{0;1;21;33;45;53},{"N";5;4;3;2;1}),+IF(AND($C24&lt;20,$C24&gt;17.9),LOOKUP(S24,{0;1;22;33;45;53},{"N";5;4;3;2;1}),+IF(AND($C24&lt;99,$C24&gt;20),LOOKUP(S24,{0;1;22;33;45;53},{"N";5;4;3;2;1}))))))))</f>
        <v>0</v>
      </c>
      <c r="U24" s="10"/>
      <c r="V24" s="11" t="e">
        <f>LOOKUP(U24,{0.1;10.5;11.5;12.5;13.5;20},{1;2;3;4;5;"N"})</f>
        <v>#N/A</v>
      </c>
      <c r="W24" s="10"/>
      <c r="X24" s="11" t="e">
        <f>LOOKUP(W24,{0.1;8.71;10.41;11.51;16.1;20},{1;2;3;4;5;"N"})</f>
        <v>#N/A</v>
      </c>
      <c r="Y24" s="10"/>
      <c r="Z24" s="11" t="e">
        <f>LOOKUP(Y24,{0.1;17.21;19.31;20.11;23.51;28},{1;2;3;4;5;"N"})</f>
        <v>#N/A</v>
      </c>
      <c r="AA24" s="10"/>
      <c r="AB24" s="11" t="e">
        <f>LOOKUP(AA24,{0.1;17.21;19.31;20.11;23.51;28},{1;2;3;4;5;"N"})</f>
        <v>#N/A</v>
      </c>
      <c r="AC24" s="13"/>
      <c r="AD24" s="13"/>
    </row>
    <row r="25" spans="1:30" ht="27" customHeight="1" x14ac:dyDescent="0.25">
      <c r="A25" s="32">
        <v>21</v>
      </c>
      <c r="B25" s="8"/>
      <c r="C25" s="19">
        <f t="shared" si="1"/>
        <v>0</v>
      </c>
      <c r="D25" s="8"/>
      <c r="E25" s="15"/>
      <c r="F25" s="16"/>
      <c r="G25" s="9"/>
      <c r="H25" s="13"/>
      <c r="I25" s="11" t="b">
        <f>+IF(AND($C25&lt;14,C25&gt;10),LOOKUP(H25,{0;1;7;11;16;20},{"N";5;4;3;2;1}),+IF(AND($C25&lt;16,$C25&gt;13.9),LOOKUP(H25,{0;0.1;7;12;17;22},{"N";5;4;3;2;1}),+IF(AND($C25&lt;18,$C25&gt;15.9),LOOKUP(H25,{0;0.1;7;12;18;23},{"N";5;4;3;2;1}),+IF(AND($C25&lt;50,$C25&gt;17.9),LOOKUP(H25,{0;1;6;12;18;23},{"N";5;4;3;2;1})))))</f>
        <v>0</v>
      </c>
      <c r="J25" s="13"/>
      <c r="K25" s="11" t="b">
        <f>+IF(AND($C25&lt;14,$C25&gt;10),LOOKUP(J25,{0;1;330;450;590;710},{"N";5;4;3;2;1}),+IF(AND($C25&lt;16,$C25&gt;13.9),LOOKUP(J25,{0;0.1;440;640;860;1070},{"N";5;4;3;2;1}),+IF(AND($C25&lt;18,$C25&gt;15.9),LOOKUP(J25,{0;0.1;630;850;1070;1280},{"N";5;4;3;2;1}),+IF(AND($C25&lt;50,$C25&gt;17.9),LOOKUP(J25,{0;1;580;910;1270;1600},{"N";5;4;3;2;1})))))</f>
        <v>0</v>
      </c>
      <c r="L25" s="13"/>
      <c r="M25" s="11" t="b">
        <f>+IF(AND($C25&lt;16,$C25&gt;13.9),LOOKUP(L25,{0;1;292;341;391;440},{"N";5;4;3;2;1}),+IF(AND($C25&lt;18,$C25&gt;15.9),LOOKUP(L25,{0;1;314;363;412;461},{"N";5;4;3;2;1}),+IF(AND($C25&lt;50,$C25&gt;17.9),LOOKUP(L25,{0;1;369;417;466;514},{"N";5;4;3;2;1}))))</f>
        <v>0</v>
      </c>
      <c r="N25" s="13"/>
      <c r="O25" s="11" t="b">
        <f>+IF(AND($C25&lt;14,$C25&gt;10),LOOKUP(N25,{0;1;131;162;194;216},{"N";5;4;3;2;1}),+IF(AND($C25&lt;15,$C25&gt;13.9),LOOKUP(N25,{0;0.1;134;166;198;221},{"N";5;4;3;2;1}),+IF(AND($C25&lt;16,$C25&gt;14.9),LOOKUP(N25,{0;0.1;139;169;200;222},{"N";5;4;3;2;1}),+IF(AND($C25&lt;17,$C25&gt;15.9),LOOKUP(N25,{0;1.1;142;172;202;223},{"N";5;4;3;2;1}),+IF(AND($C25&lt;18,$C25&gt;16.9),LOOKUP(N25,{0;1.1;144;174;204;225},{"N";5;4;3;2;1}),+IF(AND($C25&lt;20,$C25&gt;17.9),LOOKUP(N25,{0;0.1;144;174;204;225},{"N";5;4;3;2;1}),+IF(AND($C25&lt;99,$C25&gt;20),LOOKUP(N25,{0;1;145;168;191;215},{"N";5;4;3;2;1}))))))))</f>
        <v>0</v>
      </c>
      <c r="P25" s="13"/>
      <c r="Q25" s="23" t="e">
        <f t="shared" si="0"/>
        <v>#DIV/0!</v>
      </c>
      <c r="R25" s="11" t="e">
        <f>LOOKUP(Q25,{0;0.1;0.97;1.06;1.08;1.15},{"N";5;4;3;2;1})</f>
        <v>#DIV/0!</v>
      </c>
      <c r="S25" s="13"/>
      <c r="T25" s="11" t="b">
        <f>+IF(AND($C25&lt;14,$C25&gt;10),LOOKUP(S25,{0;1;17;30;43;53},{"N";5;4;3;2;1}),+IF(AND($C25&lt;15,$C25&gt;13.9),LOOKUP(S25,{0;0.1;17;30;43;53},{"N";5;4;3;2;1}),+IF(AND($C25&lt;16,$C25&gt;14.9),LOOKUP(S25,{0;0.1;19;31;44;53},{"N";5;4;3;2;1}),+IF(AND($C25&lt;17,$C25&gt;15.9),LOOKUP(S25,{0;1;19;31;44;53},{"N";5;4;3;2;1}),+IF(AND($C25&lt;18,$C25&gt;16.9),LOOKUP(S25,{0;1;21;33;45;53},{"N";5;4;3;2;1}),+IF(AND($C25&lt;20,$C25&gt;17.9),LOOKUP(S25,{0;1;22;33;45;53},{"N";5;4;3;2;1}),+IF(AND($C25&lt;99,$C25&gt;20),LOOKUP(S25,{0;1;22;33;45;53},{"N";5;4;3;2;1}))))))))</f>
        <v>0</v>
      </c>
      <c r="U25" s="10"/>
      <c r="V25" s="11" t="e">
        <f>LOOKUP(U25,{0.1;10.5;11.5;12.5;13.5;20},{1;2;3;4;5;"N"})</f>
        <v>#N/A</v>
      </c>
      <c r="W25" s="10"/>
      <c r="X25" s="11" t="e">
        <f>LOOKUP(W25,{0.1;8.71;10.41;11.51;16.1;20},{1;2;3;4;5;"N"})</f>
        <v>#N/A</v>
      </c>
      <c r="Y25" s="10"/>
      <c r="Z25" s="11" t="e">
        <f>LOOKUP(Y25,{0.1;17.21;19.31;20.11;23.51;28},{1;2;3;4;5;"N"})</f>
        <v>#N/A</v>
      </c>
      <c r="AA25" s="10"/>
      <c r="AB25" s="11" t="e">
        <f>LOOKUP(AA25,{0.1;17.21;19.31;20.11;23.51;28},{1;2;3;4;5;"N"})</f>
        <v>#N/A</v>
      </c>
      <c r="AC25" s="13"/>
      <c r="AD25" s="13"/>
    </row>
    <row r="26" spans="1:30" ht="27" customHeight="1" x14ac:dyDescent="0.25">
      <c r="A26" s="32">
        <v>22</v>
      </c>
      <c r="B26" s="8"/>
      <c r="C26" s="19">
        <f t="shared" si="1"/>
        <v>0</v>
      </c>
      <c r="D26" s="8"/>
      <c r="E26" s="15"/>
      <c r="F26" s="16"/>
      <c r="G26" s="9"/>
      <c r="H26" s="13"/>
      <c r="I26" s="11" t="b">
        <f>+IF(AND($C26&lt;14,C26&gt;10),LOOKUP(H26,{0;1;7;11;16;20},{"N";5;4;3;2;1}),+IF(AND($C26&lt;16,$C26&gt;13.9),LOOKUP(H26,{0;0.1;7;12;17;22},{"N";5;4;3;2;1}),+IF(AND($C26&lt;18,$C26&gt;15.9),LOOKUP(H26,{0;0.1;7;12;18;23},{"N";5;4;3;2;1}),+IF(AND($C26&lt;50,$C26&gt;17.9),LOOKUP(H26,{0;1;6;12;18;23},{"N";5;4;3;2;1})))))</f>
        <v>0</v>
      </c>
      <c r="J26" s="13"/>
      <c r="K26" s="11" t="b">
        <f>+IF(AND($C26&lt;14,$C26&gt;10),LOOKUP(J26,{0;1;330;450;590;710},{"N";5;4;3;2;1}),+IF(AND($C26&lt;16,$C26&gt;13.9),LOOKUP(J26,{0;0.1;440;640;860;1070},{"N";5;4;3;2;1}),+IF(AND($C26&lt;18,$C26&gt;15.9),LOOKUP(J26,{0;0.1;630;850;1070;1280},{"N";5;4;3;2;1}),+IF(AND($C26&lt;50,$C26&gt;17.9),LOOKUP(J26,{0;1;580;910;1270;1600},{"N";5;4;3;2;1})))))</f>
        <v>0</v>
      </c>
      <c r="L26" s="13"/>
      <c r="M26" s="11" t="b">
        <f>+IF(AND($C26&lt;16,$C26&gt;13.9),LOOKUP(L26,{0;1;292;341;391;440},{"N";5;4;3;2;1}),+IF(AND($C26&lt;18,$C26&gt;15.9),LOOKUP(L26,{0;1;314;363;412;461},{"N";5;4;3;2;1}),+IF(AND($C26&lt;50,$C26&gt;17.9),LOOKUP(L26,{0;1;369;417;466;514},{"N";5;4;3;2;1}))))</f>
        <v>0</v>
      </c>
      <c r="N26" s="13"/>
      <c r="O26" s="11" t="b">
        <f>+IF(AND($C26&lt;14,$C26&gt;10),LOOKUP(N26,{0;1;131;162;194;216},{"N";5;4;3;2;1}),+IF(AND($C26&lt;15,$C26&gt;13.9),LOOKUP(N26,{0;0.1;134;166;198;221},{"N";5;4;3;2;1}),+IF(AND($C26&lt;16,$C26&gt;14.9),LOOKUP(N26,{0;0.1;139;169;200;222},{"N";5;4;3;2;1}),+IF(AND($C26&lt;17,$C26&gt;15.9),LOOKUP(N26,{0;1.1;142;172;202;223},{"N";5;4;3;2;1}),+IF(AND($C26&lt;18,$C26&gt;16.9),LOOKUP(N26,{0;1.1;144;174;204;225},{"N";5;4;3;2;1}),+IF(AND($C26&lt;20,$C26&gt;17.9),LOOKUP(N26,{0;0.1;144;174;204;225},{"N";5;4;3;2;1}),+IF(AND($C26&lt;99,$C26&gt;20),LOOKUP(N26,{0;1;145;168;191;215},{"N";5;4;3;2;1}))))))))</f>
        <v>0</v>
      </c>
      <c r="P26" s="13"/>
      <c r="Q26" s="23" t="e">
        <f t="shared" si="0"/>
        <v>#DIV/0!</v>
      </c>
      <c r="R26" s="11" t="e">
        <f>LOOKUP(Q26,{0;0.1;0.97;1.06;1.08;1.15},{"N";5;4;3;2;1})</f>
        <v>#DIV/0!</v>
      </c>
      <c r="S26" s="13"/>
      <c r="T26" s="11" t="b">
        <f>+IF(AND($C26&lt;14,$C26&gt;10),LOOKUP(S26,{0;1;17;30;43;53},{"N";5;4;3;2;1}),+IF(AND($C26&lt;15,$C26&gt;13.9),LOOKUP(S26,{0;0.1;17;30;43;53},{"N";5;4;3;2;1}),+IF(AND($C26&lt;16,$C26&gt;14.9),LOOKUP(S26,{0;0.1;19;31;44;53},{"N";5;4;3;2;1}),+IF(AND($C26&lt;17,$C26&gt;15.9),LOOKUP(S26,{0;1;19;31;44;53},{"N";5;4;3;2;1}),+IF(AND($C26&lt;18,$C26&gt;16.9),LOOKUP(S26,{0;1;21;33;45;53},{"N";5;4;3;2;1}),+IF(AND($C26&lt;20,$C26&gt;17.9),LOOKUP(S26,{0;1;22;33;45;53},{"N";5;4;3;2;1}),+IF(AND($C26&lt;99,$C26&gt;20),LOOKUP(S26,{0;1;22;33;45;53},{"N";5;4;3;2;1}))))))))</f>
        <v>0</v>
      </c>
      <c r="U26" s="10"/>
      <c r="V26" s="11" t="e">
        <f>LOOKUP(U26,{0.1;10.5;11.5;12.5;13.5;20},{1;2;3;4;5;"N"})</f>
        <v>#N/A</v>
      </c>
      <c r="W26" s="10"/>
      <c r="X26" s="11" t="e">
        <f>LOOKUP(W26,{0.1;8.71;10.41;11.51;16.1;20},{1;2;3;4;5;"N"})</f>
        <v>#N/A</v>
      </c>
      <c r="Y26" s="10"/>
      <c r="Z26" s="11" t="e">
        <f>LOOKUP(Y26,{0.1;17.21;19.31;20.11;23.51;28},{1;2;3;4;5;"N"})</f>
        <v>#N/A</v>
      </c>
      <c r="AA26" s="10"/>
      <c r="AB26" s="11" t="e">
        <f>LOOKUP(AA26,{0.1;17.21;19.31;20.11;23.51;28},{1;2;3;4;5;"N"})</f>
        <v>#N/A</v>
      </c>
      <c r="AC26" s="13"/>
      <c r="AD26" s="13"/>
    </row>
    <row r="27" spans="1:30" ht="27" customHeight="1" x14ac:dyDescent="0.25">
      <c r="A27" s="32">
        <v>23</v>
      </c>
      <c r="B27" s="8"/>
      <c r="C27" s="19">
        <f t="shared" si="1"/>
        <v>0</v>
      </c>
      <c r="D27" s="8"/>
      <c r="E27" s="15"/>
      <c r="F27" s="16"/>
      <c r="G27" s="9"/>
      <c r="H27" s="13"/>
      <c r="I27" s="11" t="b">
        <f>+IF(AND($C27&lt;14,C27&gt;10),LOOKUP(H27,{0;1;7;11;16;20},{"N";5;4;3;2;1}),+IF(AND($C27&lt;16,$C27&gt;13.9),LOOKUP(H27,{0;0.1;7;12;17;22},{"N";5;4;3;2;1}),+IF(AND($C27&lt;18,$C27&gt;15.9),LOOKUP(H27,{0;0.1;7;12;18;23},{"N";5;4;3;2;1}),+IF(AND($C27&lt;50,$C27&gt;17.9),LOOKUP(H27,{0;1;6;12;18;23},{"N";5;4;3;2;1})))))</f>
        <v>0</v>
      </c>
      <c r="J27" s="13"/>
      <c r="K27" s="11" t="b">
        <f>+IF(AND($C27&lt;14,$C27&gt;10),LOOKUP(J27,{0;1;330;450;590;710},{"N";5;4;3;2;1}),+IF(AND($C27&lt;16,$C27&gt;13.9),LOOKUP(J27,{0;0.1;440;640;860;1070},{"N";5;4;3;2;1}),+IF(AND($C27&lt;18,$C27&gt;15.9),LOOKUP(J27,{0;0.1;630;850;1070;1280},{"N";5;4;3;2;1}),+IF(AND($C27&lt;50,$C27&gt;17.9),LOOKUP(J27,{0;1;580;910;1270;1600},{"N";5;4;3;2;1})))))</f>
        <v>0</v>
      </c>
      <c r="L27" s="13"/>
      <c r="M27" s="11" t="b">
        <f>+IF(AND($C27&lt;16,$C27&gt;13.9),LOOKUP(L27,{0;1;292;341;391;440},{"N";5;4;3;2;1}),+IF(AND($C27&lt;18,$C27&gt;15.9),LOOKUP(L27,{0;1;314;363;412;461},{"N";5;4;3;2;1}),+IF(AND($C27&lt;50,$C27&gt;17.9),LOOKUP(L27,{0;1;369;417;466;514},{"N";5;4;3;2;1}))))</f>
        <v>0</v>
      </c>
      <c r="N27" s="13"/>
      <c r="O27" s="11" t="b">
        <f>+IF(AND($C27&lt;14,$C27&gt;10),LOOKUP(N27,{0;1;131;162;194;216},{"N";5;4;3;2;1}),+IF(AND($C27&lt;15,$C27&gt;13.9),LOOKUP(N27,{0;0.1;134;166;198;221},{"N";5;4;3;2;1}),+IF(AND($C27&lt;16,$C27&gt;14.9),LOOKUP(N27,{0;0.1;139;169;200;222},{"N";5;4;3;2;1}),+IF(AND($C27&lt;17,$C27&gt;15.9),LOOKUP(N27,{0;1.1;142;172;202;223},{"N";5;4;3;2;1}),+IF(AND($C27&lt;18,$C27&gt;16.9),LOOKUP(N27,{0;1.1;144;174;204;225},{"N";5;4;3;2;1}),+IF(AND($C27&lt;20,$C27&gt;17.9),LOOKUP(N27,{0;0.1;144;174;204;225},{"N";5;4;3;2;1}),+IF(AND($C27&lt;99,$C27&gt;20),LOOKUP(N27,{0;1;145;168;191;215},{"N";5;4;3;2;1}))))))))</f>
        <v>0</v>
      </c>
      <c r="P27" s="13"/>
      <c r="Q27" s="23" t="e">
        <f t="shared" si="0"/>
        <v>#DIV/0!</v>
      </c>
      <c r="R27" s="11" t="e">
        <f>LOOKUP(Q27,{0;0.1;0.97;1.06;1.08;1.15},{"N";5;4;3;2;1})</f>
        <v>#DIV/0!</v>
      </c>
      <c r="S27" s="13"/>
      <c r="T27" s="11" t="b">
        <f>+IF(AND($C27&lt;14,$C27&gt;10),LOOKUP(S27,{0;1;17;30;43;53},{"N";5;4;3;2;1}),+IF(AND($C27&lt;15,$C27&gt;13.9),LOOKUP(S27,{0;0.1;17;30;43;53},{"N";5;4;3;2;1}),+IF(AND($C27&lt;16,$C27&gt;14.9),LOOKUP(S27,{0;0.1;19;31;44;53},{"N";5;4;3;2;1}),+IF(AND($C27&lt;17,$C27&gt;15.9),LOOKUP(S27,{0;1;19;31;44;53},{"N";5;4;3;2;1}),+IF(AND($C27&lt;18,$C27&gt;16.9),LOOKUP(S27,{0;1;21;33;45;53},{"N";5;4;3;2;1}),+IF(AND($C27&lt;20,$C27&gt;17.9),LOOKUP(S27,{0;1;22;33;45;53},{"N";5;4;3;2;1}),+IF(AND($C27&lt;99,$C27&gt;20),LOOKUP(S27,{0;1;22;33;45;53},{"N";5;4;3;2;1}))))))))</f>
        <v>0</v>
      </c>
      <c r="U27" s="10"/>
      <c r="V27" s="11" t="e">
        <f>LOOKUP(U27,{0.1;10.5;11.5;12.5;13.5;20},{1;2;3;4;5;"N"})</f>
        <v>#N/A</v>
      </c>
      <c r="W27" s="10"/>
      <c r="X27" s="11" t="e">
        <f>LOOKUP(W27,{0.1;8.71;10.41;11.51;16.1;20},{1;2;3;4;5;"N"})</f>
        <v>#N/A</v>
      </c>
      <c r="Y27" s="10"/>
      <c r="Z27" s="11" t="e">
        <f>LOOKUP(Y27,{0.1;17.21;19.31;20.11;23.51;28},{1;2;3;4;5;"N"})</f>
        <v>#N/A</v>
      </c>
      <c r="AA27" s="10"/>
      <c r="AB27" s="11" t="e">
        <f>LOOKUP(AA27,{0.1;17.21;19.31;20.11;23.51;28},{1;2;3;4;5;"N"})</f>
        <v>#N/A</v>
      </c>
      <c r="AC27" s="13"/>
      <c r="AD27" s="13"/>
    </row>
    <row r="28" spans="1:30" ht="27" customHeight="1" x14ac:dyDescent="0.25">
      <c r="A28" s="32">
        <v>24</v>
      </c>
      <c r="B28" s="8"/>
      <c r="C28" s="19">
        <f t="shared" si="1"/>
        <v>0</v>
      </c>
      <c r="D28" s="8"/>
      <c r="E28" s="15"/>
      <c r="F28" s="16"/>
      <c r="G28" s="9"/>
      <c r="H28" s="13"/>
      <c r="I28" s="11" t="b">
        <f>+IF(AND($C28&lt;14,C28&gt;10),LOOKUP(H28,{0;1;7;11;16;20},{"N";5;4;3;2;1}),+IF(AND($C28&lt;16,$C28&gt;13.9),LOOKUP(H28,{0;0.1;7;12;17;22},{"N";5;4;3;2;1}),+IF(AND($C28&lt;18,$C28&gt;15.9),LOOKUP(H28,{0;0.1;7;12;18;23},{"N";5;4;3;2;1}),+IF(AND($C28&lt;50,$C28&gt;17.9),LOOKUP(H28,{0;1;6;12;18;23},{"N";5;4;3;2;1})))))</f>
        <v>0</v>
      </c>
      <c r="J28" s="13"/>
      <c r="K28" s="11" t="b">
        <f>+IF(AND($C28&lt;14,$C28&gt;10),LOOKUP(J28,{0;1;330;450;590;710},{"N";5;4;3;2;1}),+IF(AND($C28&lt;16,$C28&gt;13.9),LOOKUP(J28,{0;0.1;440;640;860;1070},{"N";5;4;3;2;1}),+IF(AND($C28&lt;18,$C28&gt;15.9),LOOKUP(J28,{0;0.1;630;850;1070;1280},{"N";5;4;3;2;1}),+IF(AND($C28&lt;50,$C28&gt;17.9),LOOKUP(J28,{0;1;580;910;1270;1600},{"N";5;4;3;2;1})))))</f>
        <v>0</v>
      </c>
      <c r="L28" s="13"/>
      <c r="M28" s="11" t="b">
        <f>+IF(AND($C28&lt;16,$C28&gt;13.9),LOOKUP(L28,{0;1;292;341;391;440},{"N";5;4;3;2;1}),+IF(AND($C28&lt;18,$C28&gt;15.9),LOOKUP(L28,{0;1;314;363;412;461},{"N";5;4;3;2;1}),+IF(AND($C28&lt;50,$C28&gt;17.9),LOOKUP(L28,{0;1;369;417;466;514},{"N";5;4;3;2;1}))))</f>
        <v>0</v>
      </c>
      <c r="N28" s="13"/>
      <c r="O28" s="11" t="b">
        <f>+IF(AND($C28&lt;14,$C28&gt;10),LOOKUP(N28,{0;1;131;162;194;216},{"N";5;4;3;2;1}),+IF(AND($C28&lt;15,$C28&gt;13.9),LOOKUP(N28,{0;0.1;134;166;198;221},{"N";5;4;3;2;1}),+IF(AND($C28&lt;16,$C28&gt;14.9),LOOKUP(N28,{0;0.1;139;169;200;222},{"N";5;4;3;2;1}),+IF(AND($C28&lt;17,$C28&gt;15.9),LOOKUP(N28,{0;1.1;142;172;202;223},{"N";5;4;3;2;1}),+IF(AND($C28&lt;18,$C28&gt;16.9),LOOKUP(N28,{0;1.1;144;174;204;225},{"N";5;4;3;2;1}),+IF(AND($C28&lt;20,$C28&gt;17.9),LOOKUP(N28,{0;0.1;144;174;204;225},{"N";5;4;3;2;1}),+IF(AND($C28&lt;99,$C28&gt;20),LOOKUP(N28,{0;1;145;168;191;215},{"N";5;4;3;2;1}))))))))</f>
        <v>0</v>
      </c>
      <c r="P28" s="13"/>
      <c r="Q28" s="23" t="e">
        <f t="shared" si="0"/>
        <v>#DIV/0!</v>
      </c>
      <c r="R28" s="11" t="e">
        <f>LOOKUP(Q28,{0;0.1;0.97;1.06;1.08;1.15},{"N";5;4;3;2;1})</f>
        <v>#DIV/0!</v>
      </c>
      <c r="S28" s="13"/>
      <c r="T28" s="11" t="b">
        <f>+IF(AND($C28&lt;14,$C28&gt;10),LOOKUP(S28,{0;1;17;30;43;53},{"N";5;4;3;2;1}),+IF(AND($C28&lt;15,$C28&gt;13.9),LOOKUP(S28,{0;0.1;17;30;43;53},{"N";5;4;3;2;1}),+IF(AND($C28&lt;16,$C28&gt;14.9),LOOKUP(S28,{0;0.1;19;31;44;53},{"N";5;4;3;2;1}),+IF(AND($C28&lt;17,$C28&gt;15.9),LOOKUP(S28,{0;1;19;31;44;53},{"N";5;4;3;2;1}),+IF(AND($C28&lt;18,$C28&gt;16.9),LOOKUP(S28,{0;1;21;33;45;53},{"N";5;4;3;2;1}),+IF(AND($C28&lt;20,$C28&gt;17.9),LOOKUP(S28,{0;1;22;33;45;53},{"N";5;4;3;2;1}),+IF(AND($C28&lt;99,$C28&gt;20),LOOKUP(S28,{0;1;22;33;45;53},{"N";5;4;3;2;1}))))))))</f>
        <v>0</v>
      </c>
      <c r="U28" s="10"/>
      <c r="V28" s="11" t="e">
        <f>LOOKUP(U28,{0.1;10.5;11.5;12.5;13.5;20},{1;2;3;4;5;"N"})</f>
        <v>#N/A</v>
      </c>
      <c r="W28" s="10"/>
      <c r="X28" s="11" t="e">
        <f>LOOKUP(W28,{0.1;8.71;10.41;11.51;16.1;20},{1;2;3;4;5;"N"})</f>
        <v>#N/A</v>
      </c>
      <c r="Y28" s="10"/>
      <c r="Z28" s="11" t="e">
        <f>LOOKUP(Y28,{0.1;17.21;19.31;20.11;23.51;28},{1;2;3;4;5;"N"})</f>
        <v>#N/A</v>
      </c>
      <c r="AA28" s="10"/>
      <c r="AB28" s="11" t="e">
        <f>LOOKUP(AA28,{0.1;17.21;19.31;20.11;23.51;28},{1;2;3;4;5;"N"})</f>
        <v>#N/A</v>
      </c>
      <c r="AC28" s="13"/>
      <c r="AD28" s="13"/>
    </row>
    <row r="29" spans="1:30" ht="27" customHeight="1" x14ac:dyDescent="0.25">
      <c r="A29" s="32">
        <v>25</v>
      </c>
      <c r="B29" s="8"/>
      <c r="C29" s="19">
        <f t="shared" si="1"/>
        <v>0</v>
      </c>
      <c r="D29" s="8"/>
      <c r="E29" s="15"/>
      <c r="F29" s="16"/>
      <c r="G29" s="9"/>
      <c r="H29" s="13"/>
      <c r="I29" s="11" t="b">
        <f>+IF(AND($C29&lt;14,C29&gt;10),LOOKUP(H29,{0;1;7;11;16;20},{"N";5;4;3;2;1}),+IF(AND($C29&lt;16,$C29&gt;13.9),LOOKUP(H29,{0;0.1;7;12;17;22},{"N";5;4;3;2;1}),+IF(AND($C29&lt;18,$C29&gt;15.9),LOOKUP(H29,{0;0.1;7;12;18;23},{"N";5;4;3;2;1}),+IF(AND($C29&lt;50,$C29&gt;17.9),LOOKUP(H29,{0;1;6;12;18;23},{"N";5;4;3;2;1})))))</f>
        <v>0</v>
      </c>
      <c r="J29" s="13"/>
      <c r="K29" s="11" t="b">
        <f>+IF(AND($C29&lt;14,$C29&gt;10),LOOKUP(J29,{0;1;330;450;590;710},{"N";5;4;3;2;1}),+IF(AND($C29&lt;16,$C29&gt;13.9),LOOKUP(J29,{0;0.1;440;640;860;1070},{"N";5;4;3;2;1}),+IF(AND($C29&lt;18,$C29&gt;15.9),LOOKUP(J29,{0;0.1;630;850;1070;1280},{"N";5;4;3;2;1}),+IF(AND($C29&lt;50,$C29&gt;17.9),LOOKUP(J29,{0;1;580;910;1270;1600},{"N";5;4;3;2;1})))))</f>
        <v>0</v>
      </c>
      <c r="L29" s="13"/>
      <c r="M29" s="11" t="b">
        <f>+IF(AND($C29&lt;16,$C29&gt;13.9),LOOKUP(L29,{0;1;292;341;391;440},{"N";5;4;3;2;1}),+IF(AND($C29&lt;18,$C29&gt;15.9),LOOKUP(L29,{0;1;314;363;412;461},{"N";5;4;3;2;1}),+IF(AND($C29&lt;50,$C29&gt;17.9),LOOKUP(L29,{0;1;369;417;466;514},{"N";5;4;3;2;1}))))</f>
        <v>0</v>
      </c>
      <c r="N29" s="13"/>
      <c r="O29" s="11" t="b">
        <f>+IF(AND($C29&lt;14,$C29&gt;10),LOOKUP(N29,{0;1;131;162;194;216},{"N";5;4;3;2;1}),+IF(AND($C29&lt;15,$C29&gt;13.9),LOOKUP(N29,{0;0.1;134;166;198;221},{"N";5;4;3;2;1}),+IF(AND($C29&lt;16,$C29&gt;14.9),LOOKUP(N29,{0;0.1;139;169;200;222},{"N";5;4;3;2;1}),+IF(AND($C29&lt;17,$C29&gt;15.9),LOOKUP(N29,{0;1.1;142;172;202;223},{"N";5;4;3;2;1}),+IF(AND($C29&lt;18,$C29&gt;16.9),LOOKUP(N29,{0;1.1;144;174;204;225},{"N";5;4;3;2;1}),+IF(AND($C29&lt;20,$C29&gt;17.9),LOOKUP(N29,{0;0.1;144;174;204;225},{"N";5;4;3;2;1}),+IF(AND($C29&lt;99,$C29&gt;20),LOOKUP(N29,{0;1;145;168;191;215},{"N";5;4;3;2;1}))))))))</f>
        <v>0</v>
      </c>
      <c r="P29" s="13"/>
      <c r="Q29" s="23" t="e">
        <f t="shared" si="0"/>
        <v>#DIV/0!</v>
      </c>
      <c r="R29" s="11" t="e">
        <f>LOOKUP(Q29,{0;0.1;0.97;1.06;1.08;1.15},{"N";5;4;3;2;1})</f>
        <v>#DIV/0!</v>
      </c>
      <c r="S29" s="13"/>
      <c r="T29" s="11" t="b">
        <f>+IF(AND($C29&lt;14,$C29&gt;10),LOOKUP(S29,{0;1;17;30;43;53},{"N";5;4;3;2;1}),+IF(AND($C29&lt;15,$C29&gt;13.9),LOOKUP(S29,{0;0.1;17;30;43;53},{"N";5;4;3;2;1}),+IF(AND($C29&lt;16,$C29&gt;14.9),LOOKUP(S29,{0;0.1;19;31;44;53},{"N";5;4;3;2;1}),+IF(AND($C29&lt;17,$C29&gt;15.9),LOOKUP(S29,{0;1;19;31;44;53},{"N";5;4;3;2;1}),+IF(AND($C29&lt;18,$C29&gt;16.9),LOOKUP(S29,{0;1;21;33;45;53},{"N";5;4;3;2;1}),+IF(AND($C29&lt;20,$C29&gt;17.9),LOOKUP(S29,{0;1;22;33;45;53},{"N";5;4;3;2;1}),+IF(AND($C29&lt;99,$C29&gt;20),LOOKUP(S29,{0;1;22;33;45;53},{"N";5;4;3;2;1}))))))))</f>
        <v>0</v>
      </c>
      <c r="U29" s="10"/>
      <c r="V29" s="11" t="e">
        <f>LOOKUP(U29,{0.1;10.5;11.5;12.5;13.5;20},{1;2;3;4;5;"N"})</f>
        <v>#N/A</v>
      </c>
      <c r="W29" s="10"/>
      <c r="X29" s="11" t="e">
        <f>LOOKUP(W29,{0.1;8.71;10.41;11.51;16.1;20},{1;2;3;4;5;"N"})</f>
        <v>#N/A</v>
      </c>
      <c r="Y29" s="10"/>
      <c r="Z29" s="11" t="e">
        <f>LOOKUP(Y29,{0.1;17.21;19.31;20.11;23.51;28},{1;2;3;4;5;"N"})</f>
        <v>#N/A</v>
      </c>
      <c r="AA29" s="10"/>
      <c r="AB29" s="11" t="e">
        <f>LOOKUP(AA29,{0.1;17.21;19.31;20.11;23.51;28},{1;2;3;4;5;"N"})</f>
        <v>#N/A</v>
      </c>
      <c r="AC29" s="13"/>
      <c r="AD29" s="13"/>
    </row>
    <row r="30" spans="1:30" ht="27" customHeight="1" x14ac:dyDescent="0.25">
      <c r="A30" s="32">
        <v>26</v>
      </c>
      <c r="B30" s="8"/>
      <c r="C30" s="19">
        <f t="shared" si="1"/>
        <v>0</v>
      </c>
      <c r="D30" s="8"/>
      <c r="E30" s="15"/>
      <c r="F30" s="16"/>
      <c r="G30" s="9"/>
      <c r="H30" s="13"/>
      <c r="I30" s="11" t="b">
        <f>+IF(AND($C30&lt;14,C30&gt;10),LOOKUP(H30,{0;1;7;11;16;20},{"N";5;4;3;2;1}),+IF(AND($C30&lt;16,$C30&gt;13.9),LOOKUP(H30,{0;0.1;7;12;17;22},{"N";5;4;3;2;1}),+IF(AND($C30&lt;18,$C30&gt;15.9),LOOKUP(H30,{0;0.1;7;12;18;23},{"N";5;4;3;2;1}),+IF(AND($C30&lt;50,$C30&gt;17.9),LOOKUP(H30,{0;1;6;12;18;23},{"N";5;4;3;2;1})))))</f>
        <v>0</v>
      </c>
      <c r="J30" s="13"/>
      <c r="K30" s="11" t="b">
        <f>+IF(AND($C30&lt;14,$C30&gt;10),LOOKUP(J30,{0;1;330;450;590;710},{"N";5;4;3;2;1}),+IF(AND($C30&lt;16,$C30&gt;13.9),LOOKUP(J30,{0;0.1;440;640;860;1070},{"N";5;4;3;2;1}),+IF(AND($C30&lt;18,$C30&gt;15.9),LOOKUP(J30,{0;0.1;630;850;1070;1280},{"N";5;4;3;2;1}),+IF(AND($C30&lt;50,$C30&gt;17.9),LOOKUP(J30,{0;1;580;910;1270;1600},{"N";5;4;3;2;1})))))</f>
        <v>0</v>
      </c>
      <c r="L30" s="13"/>
      <c r="M30" s="11" t="b">
        <f>+IF(AND($C30&lt;16,$C30&gt;13.9),LOOKUP(L30,{0;1;292;341;391;440},{"N";5;4;3;2;1}),+IF(AND($C30&lt;18,$C30&gt;15.9),LOOKUP(L30,{0;1;314;363;412;461},{"N";5;4;3;2;1}),+IF(AND($C30&lt;50,$C30&gt;17.9),LOOKUP(L30,{0;1;369;417;466;514},{"N";5;4;3;2;1}))))</f>
        <v>0</v>
      </c>
      <c r="N30" s="13"/>
      <c r="O30" s="11" t="b">
        <f>+IF(AND($C30&lt;14,$C30&gt;10),LOOKUP(N30,{0;1;131;162;194;216},{"N";5;4;3;2;1}),+IF(AND($C30&lt;15,$C30&gt;13.9),LOOKUP(N30,{0;0.1;134;166;198;221},{"N";5;4;3;2;1}),+IF(AND($C30&lt;16,$C30&gt;14.9),LOOKUP(N30,{0;0.1;139;169;200;222},{"N";5;4;3;2;1}),+IF(AND($C30&lt;17,$C30&gt;15.9),LOOKUP(N30,{0;1.1;142;172;202;223},{"N";5;4;3;2;1}),+IF(AND($C30&lt;18,$C30&gt;16.9),LOOKUP(N30,{0;1.1;144;174;204;225},{"N";5;4;3;2;1}),+IF(AND($C30&lt;20,$C30&gt;17.9),LOOKUP(N30,{0;0.1;144;174;204;225},{"N";5;4;3;2;1}),+IF(AND($C30&lt;99,$C30&gt;20),LOOKUP(N30,{0;1;145;168;191;215},{"N";5;4;3;2;1}))))))))</f>
        <v>0</v>
      </c>
      <c r="P30" s="13"/>
      <c r="Q30" s="23" t="e">
        <f t="shared" si="0"/>
        <v>#DIV/0!</v>
      </c>
      <c r="R30" s="11" t="e">
        <f>LOOKUP(Q30,{0;0.1;0.97;1.06;1.08;1.15},{"N";5;4;3;2;1})</f>
        <v>#DIV/0!</v>
      </c>
      <c r="S30" s="13"/>
      <c r="T30" s="11" t="b">
        <f>+IF(AND($C30&lt;14,$C30&gt;10),LOOKUP(S30,{0;1;17;30;43;53},{"N";5;4;3;2;1}),+IF(AND($C30&lt;15,$C30&gt;13.9),LOOKUP(S30,{0;0.1;17;30;43;53},{"N";5;4;3;2;1}),+IF(AND($C30&lt;16,$C30&gt;14.9),LOOKUP(S30,{0;0.1;19;31;44;53},{"N";5;4;3;2;1}),+IF(AND($C30&lt;17,$C30&gt;15.9),LOOKUP(S30,{0;1;19;31;44;53},{"N";5;4;3;2;1}),+IF(AND($C30&lt;18,$C30&gt;16.9),LOOKUP(S30,{0;1;21;33;45;53},{"N";5;4;3;2;1}),+IF(AND($C30&lt;20,$C30&gt;17.9),LOOKUP(S30,{0;1;22;33;45;53},{"N";5;4;3;2;1}),+IF(AND($C30&lt;99,$C30&gt;20),LOOKUP(S30,{0;1;22;33;45;53},{"N";5;4;3;2;1}))))))))</f>
        <v>0</v>
      </c>
      <c r="U30" s="10"/>
      <c r="V30" s="11" t="e">
        <f>LOOKUP(U30,{0.1;10.5;11.5;12.5;13.5;20},{1;2;3;4;5;"N"})</f>
        <v>#N/A</v>
      </c>
      <c r="W30" s="10"/>
      <c r="X30" s="11" t="e">
        <f>LOOKUP(W30,{0.1;8.71;10.41;11.51;16.1;20},{1;2;3;4;5;"N"})</f>
        <v>#N/A</v>
      </c>
      <c r="Y30" s="10"/>
      <c r="Z30" s="11" t="e">
        <f>LOOKUP(Y30,{0.1;17.21;19.31;20.11;23.51;28},{1;2;3;4;5;"N"})</f>
        <v>#N/A</v>
      </c>
      <c r="AA30" s="10"/>
      <c r="AB30" s="11" t="e">
        <f>LOOKUP(AA30,{0.1;17.21;19.31;20.11;23.51;28},{1;2;3;4;5;"N"})</f>
        <v>#N/A</v>
      </c>
      <c r="AC30" s="13"/>
      <c r="AD30" s="13"/>
    </row>
    <row r="31" spans="1:30" ht="27" customHeight="1" x14ac:dyDescent="0.25">
      <c r="A31" s="32">
        <v>27</v>
      </c>
      <c r="B31" s="8"/>
      <c r="C31" s="19">
        <f t="shared" si="1"/>
        <v>0</v>
      </c>
      <c r="D31" s="8"/>
      <c r="E31" s="15"/>
      <c r="F31" s="16"/>
      <c r="G31" s="9"/>
      <c r="H31" s="13"/>
      <c r="I31" s="11" t="b">
        <f>+IF(AND($C31&lt;14,C31&gt;10),LOOKUP(H31,{0;1;7;11;16;20},{"N";5;4;3;2;1}),+IF(AND($C31&lt;16,$C31&gt;13.9),LOOKUP(H31,{0;0.1;7;12;17;22},{"N";5;4;3;2;1}),+IF(AND($C31&lt;18,$C31&gt;15.9),LOOKUP(H31,{0;0.1;7;12;18;23},{"N";5;4;3;2;1}),+IF(AND($C31&lt;50,$C31&gt;17.9),LOOKUP(H31,{0;1;6;12;18;23},{"N";5;4;3;2;1})))))</f>
        <v>0</v>
      </c>
      <c r="J31" s="13"/>
      <c r="K31" s="11" t="b">
        <f>+IF(AND($C31&lt;14,$C31&gt;10),LOOKUP(J31,{0;1;330;450;590;710},{"N";5;4;3;2;1}),+IF(AND($C31&lt;16,$C31&gt;13.9),LOOKUP(J31,{0;0.1;440;640;860;1070},{"N";5;4;3;2;1}),+IF(AND($C31&lt;18,$C31&gt;15.9),LOOKUP(J31,{0;0.1;630;850;1070;1280},{"N";5;4;3;2;1}),+IF(AND($C31&lt;50,$C31&gt;17.9),LOOKUP(J31,{0;1;580;910;1270;1600},{"N";5;4;3;2;1})))))</f>
        <v>0</v>
      </c>
      <c r="L31" s="13"/>
      <c r="M31" s="11" t="b">
        <f>+IF(AND($C31&lt;16,$C31&gt;13.9),LOOKUP(L31,{0;1;292;341;391;440},{"N";5;4;3;2;1}),+IF(AND($C31&lt;18,$C31&gt;15.9),LOOKUP(L31,{0;1;314;363;412;461},{"N";5;4;3;2;1}),+IF(AND($C31&lt;50,$C31&gt;17.9),LOOKUP(L31,{0;1;369;417;466;514},{"N";5;4;3;2;1}))))</f>
        <v>0</v>
      </c>
      <c r="N31" s="13"/>
      <c r="O31" s="11" t="b">
        <f>+IF(AND($C31&lt;14,$C31&gt;10),LOOKUP(N31,{0;1;131;162;194;216},{"N";5;4;3;2;1}),+IF(AND($C31&lt;15,$C31&gt;13.9),LOOKUP(N31,{0;0.1;134;166;198;221},{"N";5;4;3;2;1}),+IF(AND($C31&lt;16,$C31&gt;14.9),LOOKUP(N31,{0;0.1;139;169;200;222},{"N";5;4;3;2;1}),+IF(AND($C31&lt;17,$C31&gt;15.9),LOOKUP(N31,{0;1.1;142;172;202;223},{"N";5;4;3;2;1}),+IF(AND($C31&lt;18,$C31&gt;16.9),LOOKUP(N31,{0;1.1;144;174;204;225},{"N";5;4;3;2;1}),+IF(AND($C31&lt;20,$C31&gt;17.9),LOOKUP(N31,{0;0.1;144;174;204;225},{"N";5;4;3;2;1}),+IF(AND($C31&lt;99,$C31&gt;20),LOOKUP(N31,{0;1;145;168;191;215},{"N";5;4;3;2;1}))))))))</f>
        <v>0</v>
      </c>
      <c r="P31" s="13"/>
      <c r="Q31" s="23" t="e">
        <f t="shared" si="0"/>
        <v>#DIV/0!</v>
      </c>
      <c r="R31" s="11" t="e">
        <f>LOOKUP(Q31,{0;0.1;0.97;1.06;1.08;1.15},{"N";5;4;3;2;1})</f>
        <v>#DIV/0!</v>
      </c>
      <c r="S31" s="13"/>
      <c r="T31" s="11" t="b">
        <f>+IF(AND($C31&lt;14,$C31&gt;10),LOOKUP(S31,{0;1;17;30;43;53},{"N";5;4;3;2;1}),+IF(AND($C31&lt;15,$C31&gt;13.9),LOOKUP(S31,{0;0.1;17;30;43;53},{"N";5;4;3;2;1}),+IF(AND($C31&lt;16,$C31&gt;14.9),LOOKUP(S31,{0;0.1;19;31;44;53},{"N";5;4;3;2;1}),+IF(AND($C31&lt;17,$C31&gt;15.9),LOOKUP(S31,{0;1;19;31;44;53},{"N";5;4;3;2;1}),+IF(AND($C31&lt;18,$C31&gt;16.9),LOOKUP(S31,{0;1;21;33;45;53},{"N";5;4;3;2;1}),+IF(AND($C31&lt;20,$C31&gt;17.9),LOOKUP(S31,{0;1;22;33;45;53},{"N";5;4;3;2;1}),+IF(AND($C31&lt;99,$C31&gt;20),LOOKUP(S31,{0;1;22;33;45;53},{"N";5;4;3;2;1}))))))))</f>
        <v>0</v>
      </c>
      <c r="U31" s="10"/>
      <c r="V31" s="11" t="e">
        <f>LOOKUP(U31,{0.1;10.5;11.5;12.5;13.5;20},{1;2;3;4;5;"N"})</f>
        <v>#N/A</v>
      </c>
      <c r="W31" s="10"/>
      <c r="X31" s="11" t="e">
        <f>LOOKUP(W31,{0.1;8.71;10.41;11.51;16.1;20},{1;2;3;4;5;"N"})</f>
        <v>#N/A</v>
      </c>
      <c r="Y31" s="10"/>
      <c r="Z31" s="11" t="e">
        <f>LOOKUP(Y31,{0.1;17.21;19.31;20.11;23.51;28},{1;2;3;4;5;"N"})</f>
        <v>#N/A</v>
      </c>
      <c r="AA31" s="10"/>
      <c r="AB31" s="11" t="e">
        <f>LOOKUP(AA31,{0.1;17.21;19.31;20.11;23.51;28},{1;2;3;4;5;"N"})</f>
        <v>#N/A</v>
      </c>
      <c r="AC31" s="13"/>
      <c r="AD31" s="13"/>
    </row>
    <row r="32" spans="1:30" ht="27" customHeight="1" x14ac:dyDescent="0.25">
      <c r="A32" s="32">
        <v>28</v>
      </c>
      <c r="B32" s="8"/>
      <c r="C32" s="19">
        <f t="shared" si="1"/>
        <v>0</v>
      </c>
      <c r="D32" s="8"/>
      <c r="E32" s="15"/>
      <c r="F32" s="16"/>
      <c r="G32" s="9"/>
      <c r="H32" s="13"/>
      <c r="I32" s="11" t="b">
        <f>+IF(AND($C32&lt;14,C32&gt;10),LOOKUP(H32,{0;1;7;11;16;20},{"N";5;4;3;2;1}),+IF(AND($C32&lt;16,$C32&gt;13.9),LOOKUP(H32,{0;0.1;7;12;17;22},{"N";5;4;3;2;1}),+IF(AND($C32&lt;18,$C32&gt;15.9),LOOKUP(H32,{0;0.1;7;12;18;23},{"N";5;4;3;2;1}),+IF(AND($C32&lt;50,$C32&gt;17.9),LOOKUP(H32,{0;1;6;12;18;23},{"N";5;4;3;2;1})))))</f>
        <v>0</v>
      </c>
      <c r="J32" s="13"/>
      <c r="K32" s="11" t="b">
        <f>+IF(AND($C32&lt;14,$C32&gt;10),LOOKUP(J32,{0;1;330;450;590;710},{"N";5;4;3;2;1}),+IF(AND($C32&lt;16,$C32&gt;13.9),LOOKUP(J32,{0;0.1;440;640;860;1070},{"N";5;4;3;2;1}),+IF(AND($C32&lt;18,$C32&gt;15.9),LOOKUP(J32,{0;0.1;630;850;1070;1280},{"N";5;4;3;2;1}),+IF(AND($C32&lt;50,$C32&gt;17.9),LOOKUP(J32,{0;1;580;910;1270;1600},{"N";5;4;3;2;1})))))</f>
        <v>0</v>
      </c>
      <c r="L32" s="13"/>
      <c r="M32" s="11" t="b">
        <f>+IF(AND($C32&lt;16,$C32&gt;13.9),LOOKUP(L32,{0;1;292;341;391;440},{"N";5;4;3;2;1}),+IF(AND($C32&lt;18,$C32&gt;15.9),LOOKUP(L32,{0;1;314;363;412;461},{"N";5;4;3;2;1}),+IF(AND($C32&lt;50,$C32&gt;17.9),LOOKUP(L32,{0;1;369;417;466;514},{"N";5;4;3;2;1}))))</f>
        <v>0</v>
      </c>
      <c r="N32" s="13"/>
      <c r="O32" s="11" t="b">
        <f>+IF(AND($C32&lt;14,$C32&gt;10),LOOKUP(N32,{0;1;131;162;194;216},{"N";5;4;3;2;1}),+IF(AND($C32&lt;15,$C32&gt;13.9),LOOKUP(N32,{0;0.1;134;166;198;221},{"N";5;4;3;2;1}),+IF(AND($C32&lt;16,$C32&gt;14.9),LOOKUP(N32,{0;0.1;139;169;200;222},{"N";5;4;3;2;1}),+IF(AND($C32&lt;17,$C32&gt;15.9),LOOKUP(N32,{0;1.1;142;172;202;223},{"N";5;4;3;2;1}),+IF(AND($C32&lt;18,$C32&gt;16.9),LOOKUP(N32,{0;1.1;144;174;204;225},{"N";5;4;3;2;1}),+IF(AND($C32&lt;20,$C32&gt;17.9),LOOKUP(N32,{0;0.1;144;174;204;225},{"N";5;4;3;2;1}),+IF(AND($C32&lt;99,$C32&gt;20),LOOKUP(N32,{0;1;145;168;191;215},{"N";5;4;3;2;1}))))))))</f>
        <v>0</v>
      </c>
      <c r="P32" s="13"/>
      <c r="Q32" s="23" t="e">
        <f t="shared" si="0"/>
        <v>#DIV/0!</v>
      </c>
      <c r="R32" s="11" t="e">
        <f>LOOKUP(Q32,{0;0.1;0.97;1.06;1.08;1.15},{"N";5;4;3;2;1})</f>
        <v>#DIV/0!</v>
      </c>
      <c r="S32" s="13"/>
      <c r="T32" s="11" t="b">
        <f>+IF(AND($C32&lt;14,$C32&gt;10),LOOKUP(S32,{0;1;17;30;43;53},{"N";5;4;3;2;1}),+IF(AND($C32&lt;15,$C32&gt;13.9),LOOKUP(S32,{0;0.1;17;30;43;53},{"N";5;4;3;2;1}),+IF(AND($C32&lt;16,$C32&gt;14.9),LOOKUP(S32,{0;0.1;19;31;44;53},{"N";5;4;3;2;1}),+IF(AND($C32&lt;17,$C32&gt;15.9),LOOKUP(S32,{0;1;19;31;44;53},{"N";5;4;3;2;1}),+IF(AND($C32&lt;18,$C32&gt;16.9),LOOKUP(S32,{0;1;21;33;45;53},{"N";5;4;3;2;1}),+IF(AND($C32&lt;20,$C32&gt;17.9),LOOKUP(S32,{0;1;22;33;45;53},{"N";5;4;3;2;1}),+IF(AND($C32&lt;99,$C32&gt;20),LOOKUP(S32,{0;1;22;33;45;53},{"N";5;4;3;2;1}))))))))</f>
        <v>0</v>
      </c>
      <c r="U32" s="10"/>
      <c r="V32" s="11" t="e">
        <f>LOOKUP(U32,{0.1;10.5;11.5;12.5;13.5;20},{1;2;3;4;5;"N"})</f>
        <v>#N/A</v>
      </c>
      <c r="W32" s="10"/>
      <c r="X32" s="11" t="e">
        <f>LOOKUP(W32,{0.1;8.71;10.41;11.51;16.1;20},{1;2;3;4;5;"N"})</f>
        <v>#N/A</v>
      </c>
      <c r="Y32" s="10"/>
      <c r="Z32" s="11" t="e">
        <f>LOOKUP(Y32,{0.1;17.21;19.31;20.11;23.51;28},{1;2;3;4;5;"N"})</f>
        <v>#N/A</v>
      </c>
      <c r="AA32" s="10"/>
      <c r="AB32" s="11" t="e">
        <f>LOOKUP(AA32,{0.1;17.21;19.31;20.11;23.51;28},{1;2;3;4;5;"N"})</f>
        <v>#N/A</v>
      </c>
      <c r="AC32" s="13"/>
      <c r="AD32" s="13"/>
    </row>
    <row r="33" spans="1:30" ht="27" customHeight="1" x14ac:dyDescent="0.25">
      <c r="A33" s="32">
        <v>29</v>
      </c>
      <c r="B33" s="8"/>
      <c r="C33" s="19">
        <f t="shared" si="1"/>
        <v>0</v>
      </c>
      <c r="D33" s="8"/>
      <c r="E33" s="15"/>
      <c r="F33" s="16"/>
      <c r="G33" s="9"/>
      <c r="H33" s="13"/>
      <c r="I33" s="11" t="b">
        <f>+IF(AND($C33&lt;14,C33&gt;10),LOOKUP(H33,{0;1;7;11;16;20},{"N";5;4;3;2;1}),+IF(AND($C33&lt;16,$C33&gt;13.9),LOOKUP(H33,{0;0.1;7;12;17;22},{"N";5;4;3;2;1}),+IF(AND($C33&lt;18,$C33&gt;15.9),LOOKUP(H33,{0;0.1;7;12;18;23},{"N";5;4;3;2;1}),+IF(AND($C33&lt;50,$C33&gt;17.9),LOOKUP(H33,{0;1;6;12;18;23},{"N";5;4;3;2;1})))))</f>
        <v>0</v>
      </c>
      <c r="J33" s="13"/>
      <c r="K33" s="11" t="b">
        <f>+IF(AND($C33&lt;14,$C33&gt;10),LOOKUP(J33,{0;1;330;450;590;710},{"N";5;4;3;2;1}),+IF(AND($C33&lt;16,$C33&gt;13.9),LOOKUP(J33,{0;0.1;440;640;860;1070},{"N";5;4;3;2;1}),+IF(AND($C33&lt;18,$C33&gt;15.9),LOOKUP(J33,{0;0.1;630;850;1070;1280},{"N";5;4;3;2;1}),+IF(AND($C33&lt;50,$C33&gt;17.9),LOOKUP(J33,{0;1;580;910;1270;1600},{"N";5;4;3;2;1})))))</f>
        <v>0</v>
      </c>
      <c r="L33" s="13"/>
      <c r="M33" s="11" t="b">
        <f>+IF(AND($C33&lt;16,$C33&gt;13.9),LOOKUP(L33,{0;1;292;341;391;440},{"N";5;4;3;2;1}),+IF(AND($C33&lt;18,$C33&gt;15.9),LOOKUP(L33,{0;1;314;363;412;461},{"N";5;4;3;2;1}),+IF(AND($C33&lt;50,$C33&gt;17.9),LOOKUP(L33,{0;1;369;417;466;514},{"N";5;4;3;2;1}))))</f>
        <v>0</v>
      </c>
      <c r="N33" s="13"/>
      <c r="O33" s="11" t="b">
        <f>+IF(AND($C33&lt;14,$C33&gt;10),LOOKUP(N33,{0;1;131;162;194;216},{"N";5;4;3;2;1}),+IF(AND($C33&lt;15,$C33&gt;13.9),LOOKUP(N33,{0;0.1;134;166;198;221},{"N";5;4;3;2;1}),+IF(AND($C33&lt;16,$C33&gt;14.9),LOOKUP(N33,{0;0.1;139;169;200;222},{"N";5;4;3;2;1}),+IF(AND($C33&lt;17,$C33&gt;15.9),LOOKUP(N33,{0;1.1;142;172;202;223},{"N";5;4;3;2;1}),+IF(AND($C33&lt;18,$C33&gt;16.9),LOOKUP(N33,{0;1.1;144;174;204;225},{"N";5;4;3;2;1}),+IF(AND($C33&lt;20,$C33&gt;17.9),LOOKUP(N33,{0;0.1;144;174;204;225},{"N";5;4;3;2;1}),+IF(AND($C33&lt;99,$C33&gt;20),LOOKUP(N33,{0;1;145;168;191;215},{"N";5;4;3;2;1}))))))))</f>
        <v>0</v>
      </c>
      <c r="P33" s="13"/>
      <c r="Q33" s="23" t="e">
        <f t="shared" si="0"/>
        <v>#DIV/0!</v>
      </c>
      <c r="R33" s="11" t="e">
        <f>LOOKUP(Q33,{0;0.1;0.97;1.06;1.08;1.15},{"N";5;4;3;2;1})</f>
        <v>#DIV/0!</v>
      </c>
      <c r="S33" s="13"/>
      <c r="T33" s="11" t="b">
        <f>+IF(AND($C33&lt;14,$C33&gt;10),LOOKUP(S33,{0;1;17;30;43;53},{"N";5;4;3;2;1}),+IF(AND($C33&lt;15,$C33&gt;13.9),LOOKUP(S33,{0;0.1;17;30;43;53},{"N";5;4;3;2;1}),+IF(AND($C33&lt;16,$C33&gt;14.9),LOOKUP(S33,{0;0.1;19;31;44;53},{"N";5;4;3;2;1}),+IF(AND($C33&lt;17,$C33&gt;15.9),LOOKUP(S33,{0;1;19;31;44;53},{"N";5;4;3;2;1}),+IF(AND($C33&lt;18,$C33&gt;16.9),LOOKUP(S33,{0;1;21;33;45;53},{"N";5;4;3;2;1}),+IF(AND($C33&lt;20,$C33&gt;17.9),LOOKUP(S33,{0;1;22;33;45;53},{"N";5;4;3;2;1}),+IF(AND($C33&lt;99,$C33&gt;20),LOOKUP(S33,{0;1;22;33;45;53},{"N";5;4;3;2;1}))))))))</f>
        <v>0</v>
      </c>
      <c r="U33" s="10"/>
      <c r="V33" s="11" t="e">
        <f>LOOKUP(U33,{0.1;10.5;11.5;12.5;13.5;20},{1;2;3;4;5;"N"})</f>
        <v>#N/A</v>
      </c>
      <c r="W33" s="10"/>
      <c r="X33" s="11" t="e">
        <f>LOOKUP(W33,{0.1;8.71;10.41;11.51;16.1;20},{1;2;3;4;5;"N"})</f>
        <v>#N/A</v>
      </c>
      <c r="Y33" s="10"/>
      <c r="Z33" s="11" t="e">
        <f>LOOKUP(Y33,{0.1;17.21;19.31;20.11;23.51;28},{1;2;3;4;5;"N"})</f>
        <v>#N/A</v>
      </c>
      <c r="AA33" s="10"/>
      <c r="AB33" s="11" t="e">
        <f>LOOKUP(AA33,{0.1;17.21;19.31;20.11;23.51;28},{1;2;3;4;5;"N"})</f>
        <v>#N/A</v>
      </c>
      <c r="AC33" s="13"/>
      <c r="AD33" s="13"/>
    </row>
    <row r="34" spans="1:30" ht="27" customHeight="1" x14ac:dyDescent="0.25">
      <c r="A34" s="32">
        <v>30</v>
      </c>
      <c r="B34" s="8"/>
      <c r="C34" s="19">
        <f t="shared" si="1"/>
        <v>0</v>
      </c>
      <c r="D34" s="8"/>
      <c r="E34" s="15"/>
      <c r="F34" s="16"/>
      <c r="G34" s="9"/>
      <c r="H34" s="13"/>
      <c r="I34" s="11" t="b">
        <f>+IF(AND($C34&lt;14,C34&gt;10),LOOKUP(H34,{0;1;7;11;16;20},{"N";5;4;3;2;1}),+IF(AND($C34&lt;16,$C34&gt;13.9),LOOKUP(H34,{0;0.1;7;12;17;22},{"N";5;4;3;2;1}),+IF(AND($C34&lt;18,$C34&gt;15.9),LOOKUP(H34,{0;0.1;7;12;18;23},{"N";5;4;3;2;1}),+IF(AND($C34&lt;50,$C34&gt;17.9),LOOKUP(H34,{0;1;6;12;18;23},{"N";5;4;3;2;1})))))</f>
        <v>0</v>
      </c>
      <c r="J34" s="13"/>
      <c r="K34" s="11" t="b">
        <f>+IF(AND($C34&lt;14,$C34&gt;10),LOOKUP(J34,{0;1;330;450;590;710},{"N";5;4;3;2;1}),+IF(AND($C34&lt;16,$C34&gt;13.9),LOOKUP(J34,{0;0.1;440;640;860;1070},{"N";5;4;3;2;1}),+IF(AND($C34&lt;18,$C34&gt;15.9),LOOKUP(J34,{0;0.1;630;850;1070;1280},{"N";5;4;3;2;1}),+IF(AND($C34&lt;50,$C34&gt;17.9),LOOKUP(J34,{0;1;580;910;1270;1600},{"N";5;4;3;2;1})))))</f>
        <v>0</v>
      </c>
      <c r="L34" s="13"/>
      <c r="M34" s="11" t="b">
        <f>+IF(AND($C34&lt;16,$C34&gt;13.9),LOOKUP(L34,{0;1;292;341;391;440},{"N";5;4;3;2;1}),+IF(AND($C34&lt;18,$C34&gt;15.9),LOOKUP(L34,{0;1;314;363;412;461},{"N";5;4;3;2;1}),+IF(AND($C34&lt;50,$C34&gt;17.9),LOOKUP(L34,{0;1;369;417;466;514},{"N";5;4;3;2;1}))))</f>
        <v>0</v>
      </c>
      <c r="N34" s="13"/>
      <c r="O34" s="11" t="b">
        <f>+IF(AND($C34&lt;14,$C34&gt;10),LOOKUP(N34,{0;1;131;162;194;216},{"N";5;4;3;2;1}),+IF(AND($C34&lt;15,$C34&gt;13.9),LOOKUP(N34,{0;0.1;134;166;198;221},{"N";5;4;3;2;1}),+IF(AND($C34&lt;16,$C34&gt;14.9),LOOKUP(N34,{0;0.1;139;169;200;222},{"N";5;4;3;2;1}),+IF(AND($C34&lt;17,$C34&gt;15.9),LOOKUP(N34,{0;1.1;142;172;202;223},{"N";5;4;3;2;1}),+IF(AND($C34&lt;18,$C34&gt;16.9),LOOKUP(N34,{0;1.1;144;174;204;225},{"N";5;4;3;2;1}),+IF(AND($C34&lt;20,$C34&gt;17.9),LOOKUP(N34,{0;0.1;144;174;204;225},{"N";5;4;3;2;1}),+IF(AND($C34&lt;99,$C34&gt;20),LOOKUP(N34,{0;1;145;168;191;215},{"N";5;4;3;2;1}))))))))</f>
        <v>0</v>
      </c>
      <c r="P34" s="13"/>
      <c r="Q34" s="23" t="e">
        <f t="shared" si="0"/>
        <v>#DIV/0!</v>
      </c>
      <c r="R34" s="11" t="e">
        <f>LOOKUP(Q34,{0;0.1;0.97;1.06;1.08;1.15},{"N";5;4;3;2;1})</f>
        <v>#DIV/0!</v>
      </c>
      <c r="S34" s="13"/>
      <c r="T34" s="11" t="b">
        <f>+IF(AND($C34&lt;14,$C34&gt;10),LOOKUP(S34,{0;1;17;30;43;53},{"N";5;4;3;2;1}),+IF(AND($C34&lt;15,$C34&gt;13.9),LOOKUP(S34,{0;0.1;17;30;43;53},{"N";5;4;3;2;1}),+IF(AND($C34&lt;16,$C34&gt;14.9),LOOKUP(S34,{0;0.1;19;31;44;53},{"N";5;4;3;2;1}),+IF(AND($C34&lt;17,$C34&gt;15.9),LOOKUP(S34,{0;1;19;31;44;53},{"N";5;4;3;2;1}),+IF(AND($C34&lt;18,$C34&gt;16.9),LOOKUP(S34,{0;1;21;33;45;53},{"N";5;4;3;2;1}),+IF(AND($C34&lt;20,$C34&gt;17.9),LOOKUP(S34,{0;1;22;33;45;53},{"N";5;4;3;2;1}),+IF(AND($C34&lt;99,$C34&gt;20),LOOKUP(S34,{0;1;22;33;45;53},{"N";5;4;3;2;1}))))))))</f>
        <v>0</v>
      </c>
      <c r="U34" s="10"/>
      <c r="V34" s="11" t="e">
        <f>LOOKUP(U34,{0.1;10.5;11.5;12.5;13.5;20},{1;2;3;4;5;"N"})</f>
        <v>#N/A</v>
      </c>
      <c r="W34" s="10"/>
      <c r="X34" s="11" t="e">
        <f>LOOKUP(W34,{0.1;8.71;10.41;11.51;16.1;20},{1;2;3;4;5;"N"})</f>
        <v>#N/A</v>
      </c>
      <c r="Y34" s="10"/>
      <c r="Z34" s="11" t="e">
        <f>LOOKUP(Y34,{0.1;17.21;19.31;20.11;23.51;28},{1;2;3;4;5;"N"})</f>
        <v>#N/A</v>
      </c>
      <c r="AA34" s="10"/>
      <c r="AB34" s="11" t="e">
        <f>LOOKUP(AA34,{0.1;17.21;19.31;20.11;23.51;28},{1;2;3;4;5;"N"})</f>
        <v>#N/A</v>
      </c>
      <c r="AC34" s="13"/>
      <c r="AD34" s="13"/>
    </row>
    <row r="35" spans="1:30" ht="27" customHeight="1" x14ac:dyDescent="0.25">
      <c r="A35" s="32">
        <v>31</v>
      </c>
      <c r="B35" s="8"/>
      <c r="C35" s="19">
        <f t="shared" si="1"/>
        <v>0</v>
      </c>
      <c r="D35" s="8"/>
      <c r="E35" s="15"/>
      <c r="F35" s="16"/>
      <c r="G35" s="9"/>
      <c r="H35" s="13"/>
      <c r="I35" s="11" t="b">
        <f>+IF(AND($C35&lt;14,C35&gt;10),LOOKUP(H35,{0;1;7;11;16;20},{"N";5;4;3;2;1}),+IF(AND($C35&lt;16,$C35&gt;13.9),LOOKUP(H35,{0;0.1;7;12;17;22},{"N";5;4;3;2;1}),+IF(AND($C35&lt;18,$C35&gt;15.9),LOOKUP(H35,{0;0.1;7;12;18;23},{"N";5;4;3;2;1}),+IF(AND($C35&lt;50,$C35&gt;17.9),LOOKUP(H35,{0;1;6;12;18;23},{"N";5;4;3;2;1})))))</f>
        <v>0</v>
      </c>
      <c r="J35" s="13"/>
      <c r="K35" s="11" t="b">
        <f>+IF(AND($C35&lt;14,$C35&gt;10),LOOKUP(J35,{0;1;330;450;590;710},{"N";5;4;3;2;1}),+IF(AND($C35&lt;16,$C35&gt;13.9),LOOKUP(J35,{0;0.1;440;640;860;1070},{"N";5;4;3;2;1}),+IF(AND($C35&lt;18,$C35&gt;15.9),LOOKUP(J35,{0;0.1;630;850;1070;1280},{"N";5;4;3;2;1}),+IF(AND($C35&lt;50,$C35&gt;17.9),LOOKUP(J35,{0;1;580;910;1270;1600},{"N";5;4;3;2;1})))))</f>
        <v>0</v>
      </c>
      <c r="L35" s="13"/>
      <c r="M35" s="11" t="b">
        <f>+IF(AND($C35&lt;16,$C35&gt;13.9),LOOKUP(L35,{0;1;292;341;391;440},{"N";5;4;3;2;1}),+IF(AND($C35&lt;18,$C35&gt;15.9),LOOKUP(L35,{0;1;314;363;412;461},{"N";5;4;3;2;1}),+IF(AND($C35&lt;50,$C35&gt;17.9),LOOKUP(L35,{0;1;369;417;466;514},{"N";5;4;3;2;1}))))</f>
        <v>0</v>
      </c>
      <c r="N35" s="13"/>
      <c r="O35" s="11" t="b">
        <f>+IF(AND($C35&lt;14,$C35&gt;10),LOOKUP(N35,{0;1;131;162;194;216},{"N";5;4;3;2;1}),+IF(AND($C35&lt;15,$C35&gt;13.9),LOOKUP(N35,{0;0.1;134;166;198;221},{"N";5;4;3;2;1}),+IF(AND($C35&lt;16,$C35&gt;14.9),LOOKUP(N35,{0;0.1;139;169;200;222},{"N";5;4;3;2;1}),+IF(AND($C35&lt;17,$C35&gt;15.9),LOOKUP(N35,{0;1.1;142;172;202;223},{"N";5;4;3;2;1}),+IF(AND($C35&lt;18,$C35&gt;16.9),LOOKUP(N35,{0;1.1;144;174;204;225},{"N";5;4;3;2;1}),+IF(AND($C35&lt;20,$C35&gt;17.9),LOOKUP(N35,{0;0.1;144;174;204;225},{"N";5;4;3;2;1}),+IF(AND($C35&lt;99,$C35&gt;20),LOOKUP(N35,{0;1;145;168;191;215},{"N";5;4;3;2;1}))))))))</f>
        <v>0</v>
      </c>
      <c r="P35" s="13"/>
      <c r="Q35" s="23" t="e">
        <f t="shared" si="0"/>
        <v>#DIV/0!</v>
      </c>
      <c r="R35" s="11" t="e">
        <f>LOOKUP(Q35,{0;0.1;0.97;1.06;1.08;1.15},{"N";5;4;3;2;1})</f>
        <v>#DIV/0!</v>
      </c>
      <c r="S35" s="13"/>
      <c r="T35" s="11" t="b">
        <f>+IF(AND($C35&lt;14,$C35&gt;10),LOOKUP(S35,{0;1;17;30;43;53},{"N";5;4;3;2;1}),+IF(AND($C35&lt;15,$C35&gt;13.9),LOOKUP(S35,{0;0.1;17;30;43;53},{"N";5;4;3;2;1}),+IF(AND($C35&lt;16,$C35&gt;14.9),LOOKUP(S35,{0;0.1;19;31;44;53},{"N";5;4;3;2;1}),+IF(AND($C35&lt;17,$C35&gt;15.9),LOOKUP(S35,{0;1;19;31;44;53},{"N";5;4;3;2;1}),+IF(AND($C35&lt;18,$C35&gt;16.9),LOOKUP(S35,{0;1;21;33;45;53},{"N";5;4;3;2;1}),+IF(AND($C35&lt;20,$C35&gt;17.9),LOOKUP(S35,{0;1;22;33;45;53},{"N";5;4;3;2;1}),+IF(AND($C35&lt;99,$C35&gt;20),LOOKUP(S35,{0;1;22;33;45;53},{"N";5;4;3;2;1}))))))))</f>
        <v>0</v>
      </c>
      <c r="U35" s="10"/>
      <c r="V35" s="11" t="e">
        <f>LOOKUP(U35,{0.1;10.5;11.5;12.5;13.5;20},{1;2;3;4;5;"N"})</f>
        <v>#N/A</v>
      </c>
      <c r="W35" s="10"/>
      <c r="X35" s="11" t="e">
        <f>LOOKUP(W35,{0.1;8.71;10.41;11.51;16.1;20},{1;2;3;4;5;"N"})</f>
        <v>#N/A</v>
      </c>
      <c r="Y35" s="10"/>
      <c r="Z35" s="11" t="e">
        <f>LOOKUP(Y35,{0.1;17.21;19.31;20.11;23.51;28},{1;2;3;4;5;"N"})</f>
        <v>#N/A</v>
      </c>
      <c r="AA35" s="10"/>
      <c r="AB35" s="11" t="e">
        <f>LOOKUP(AA35,{0.1;17.21;19.31;20.11;23.51;28},{1;2;3;4;5;"N"})</f>
        <v>#N/A</v>
      </c>
      <c r="AC35" s="13"/>
      <c r="AD35" s="13"/>
    </row>
    <row r="36" spans="1:30" ht="27" customHeight="1" x14ac:dyDescent="0.25">
      <c r="A36" s="32">
        <v>32</v>
      </c>
      <c r="B36" s="8"/>
      <c r="C36" s="19">
        <f t="shared" si="1"/>
        <v>0</v>
      </c>
      <c r="D36" s="8"/>
      <c r="E36" s="15"/>
      <c r="F36" s="16"/>
      <c r="G36" s="9"/>
      <c r="H36" s="13"/>
      <c r="I36" s="11" t="b">
        <f>+IF(AND($C36&lt;14,C36&gt;10),LOOKUP(H36,{0;1;7;11;16;20},{"N";5;4;3;2;1}),+IF(AND($C36&lt;16,$C36&gt;13.9),LOOKUP(H36,{0;0.1;7;12;17;22},{"N";5;4;3;2;1}),+IF(AND($C36&lt;18,$C36&gt;15.9),LOOKUP(H36,{0;0.1;7;12;18;23},{"N";5;4;3;2;1}),+IF(AND($C36&lt;50,$C36&gt;17.9),LOOKUP(H36,{0;1;6;12;18;23},{"N";5;4;3;2;1})))))</f>
        <v>0</v>
      </c>
      <c r="J36" s="13"/>
      <c r="K36" s="11" t="b">
        <f>+IF(AND($C36&lt;14,$C36&gt;10),LOOKUP(J36,{0;1;330;450;590;710},{"N";5;4;3;2;1}),+IF(AND($C36&lt;16,$C36&gt;13.9),LOOKUP(J36,{0;0.1;440;640;860;1070},{"N";5;4;3;2;1}),+IF(AND($C36&lt;18,$C36&gt;15.9),LOOKUP(J36,{0;0.1;630;850;1070;1280},{"N";5;4;3;2;1}),+IF(AND($C36&lt;50,$C36&gt;17.9),LOOKUP(J36,{0;1;580;910;1270;1600},{"N";5;4;3;2;1})))))</f>
        <v>0</v>
      </c>
      <c r="L36" s="13"/>
      <c r="M36" s="11" t="b">
        <f>+IF(AND($C36&lt;16,$C36&gt;13.9),LOOKUP(L36,{0;1;292;341;391;440},{"N";5;4;3;2;1}),+IF(AND($C36&lt;18,$C36&gt;15.9),LOOKUP(L36,{0;1;314;363;412;461},{"N";5;4;3;2;1}),+IF(AND($C36&lt;50,$C36&gt;17.9),LOOKUP(L36,{0;1;369;417;466;514},{"N";5;4;3;2;1}))))</f>
        <v>0</v>
      </c>
      <c r="N36" s="13"/>
      <c r="O36" s="11" t="b">
        <f>+IF(AND($C36&lt;14,$C36&gt;10),LOOKUP(N36,{0;1;131;162;194;216},{"N";5;4;3;2;1}),+IF(AND($C36&lt;15,$C36&gt;13.9),LOOKUP(N36,{0;0.1;134;166;198;221},{"N";5;4;3;2;1}),+IF(AND($C36&lt;16,$C36&gt;14.9),LOOKUP(N36,{0;0.1;139;169;200;222},{"N";5;4;3;2;1}),+IF(AND($C36&lt;17,$C36&gt;15.9),LOOKUP(N36,{0;1.1;142;172;202;223},{"N";5;4;3;2;1}),+IF(AND($C36&lt;18,$C36&gt;16.9),LOOKUP(N36,{0;1.1;144;174;204;225},{"N";5;4;3;2;1}),+IF(AND($C36&lt;20,$C36&gt;17.9),LOOKUP(N36,{0;0.1;144;174;204;225},{"N";5;4;3;2;1}),+IF(AND($C36&lt;99,$C36&gt;20),LOOKUP(N36,{0;1;145;168;191;215},{"N";5;4;3;2;1}))))))))</f>
        <v>0</v>
      </c>
      <c r="P36" s="13"/>
      <c r="Q36" s="23" t="e">
        <f t="shared" si="0"/>
        <v>#DIV/0!</v>
      </c>
      <c r="R36" s="11" t="e">
        <f>LOOKUP(Q36,{0;0.1;0.97;1.06;1.08;1.15},{"N";5;4;3;2;1})</f>
        <v>#DIV/0!</v>
      </c>
      <c r="S36" s="13"/>
      <c r="T36" s="11" t="b">
        <f>+IF(AND($C36&lt;14,$C36&gt;10),LOOKUP(S36,{0;1;17;30;43;53},{"N";5;4;3;2;1}),+IF(AND($C36&lt;15,$C36&gt;13.9),LOOKUP(S36,{0;0.1;17;30;43;53},{"N";5;4;3;2;1}),+IF(AND($C36&lt;16,$C36&gt;14.9),LOOKUP(S36,{0;0.1;19;31;44;53},{"N";5;4;3;2;1}),+IF(AND($C36&lt;17,$C36&gt;15.9),LOOKUP(S36,{0;1;19;31;44;53},{"N";5;4;3;2;1}),+IF(AND($C36&lt;18,$C36&gt;16.9),LOOKUP(S36,{0;1;21;33;45;53},{"N";5;4;3;2;1}),+IF(AND($C36&lt;20,$C36&gt;17.9),LOOKUP(S36,{0;1;22;33;45;53},{"N";5;4;3;2;1}),+IF(AND($C36&lt;99,$C36&gt;20),LOOKUP(S36,{0;1;22;33;45;53},{"N";5;4;3;2;1}))))))))</f>
        <v>0</v>
      </c>
      <c r="U36" s="10"/>
      <c r="V36" s="11" t="e">
        <f>LOOKUP(U36,{0.1;10.5;11.5;12.5;13.5;20},{1;2;3;4;5;"N"})</f>
        <v>#N/A</v>
      </c>
      <c r="W36" s="10"/>
      <c r="X36" s="11" t="e">
        <f>LOOKUP(W36,{0.1;8.71;10.41;11.51;16.1;20},{1;2;3;4;5;"N"})</f>
        <v>#N/A</v>
      </c>
      <c r="Y36" s="10"/>
      <c r="Z36" s="11" t="e">
        <f>LOOKUP(Y36,{0.1;17.21;19.31;20.11;23.51;28},{1;2;3;4;5;"N"})</f>
        <v>#N/A</v>
      </c>
      <c r="AA36" s="10"/>
      <c r="AB36" s="11" t="e">
        <f>LOOKUP(AA36,{0.1;17.21;19.31;20.11;23.51;28},{1;2;3;4;5;"N"})</f>
        <v>#N/A</v>
      </c>
      <c r="AC36" s="13"/>
      <c r="AD36" s="13"/>
    </row>
    <row r="37" spans="1:30" ht="27" customHeight="1" x14ac:dyDescent="0.25">
      <c r="A37" s="32">
        <v>33</v>
      </c>
      <c r="B37" s="8"/>
      <c r="C37" s="19">
        <f t="shared" si="1"/>
        <v>0</v>
      </c>
      <c r="D37" s="8"/>
      <c r="E37" s="15"/>
      <c r="F37" s="16"/>
      <c r="G37" s="9"/>
      <c r="H37" s="13"/>
      <c r="I37" s="11" t="b">
        <f>+IF(AND($C37&lt;14,C37&gt;10),LOOKUP(H37,{0;1;7;11;16;20},{"N";5;4;3;2;1}),+IF(AND($C37&lt;16,$C37&gt;13.9),LOOKUP(H37,{0;0.1;7;12;17;22},{"N";5;4;3;2;1}),+IF(AND($C37&lt;18,$C37&gt;15.9),LOOKUP(H37,{0;0.1;7;12;18;23},{"N";5;4;3;2;1}),+IF(AND($C37&lt;50,$C37&gt;17.9),LOOKUP(H37,{0;1;6;12;18;23},{"N";5;4;3;2;1})))))</f>
        <v>0</v>
      </c>
      <c r="J37" s="13"/>
      <c r="K37" s="11" t="b">
        <f>+IF(AND($C37&lt;14,$C37&gt;10),LOOKUP(J37,{0;1;330;450;590;710},{"N";5;4;3;2;1}),+IF(AND($C37&lt;16,$C37&gt;13.9),LOOKUP(J37,{0;0.1;440;640;860;1070},{"N";5;4;3;2;1}),+IF(AND($C37&lt;18,$C37&gt;15.9),LOOKUP(J37,{0;0.1;630;850;1070;1280},{"N";5;4;3;2;1}),+IF(AND($C37&lt;50,$C37&gt;17.9),LOOKUP(J37,{0;1;580;910;1270;1600},{"N";5;4;3;2;1})))))</f>
        <v>0</v>
      </c>
      <c r="L37" s="13"/>
      <c r="M37" s="11" t="b">
        <f>+IF(AND($C37&lt;16,$C37&gt;13.9),LOOKUP(L37,{0;1;292;341;391;440},{"N";5;4;3;2;1}),+IF(AND($C37&lt;18,$C37&gt;15.9),LOOKUP(L37,{0;1;314;363;412;461},{"N";5;4;3;2;1}),+IF(AND($C37&lt;50,$C37&gt;17.9),LOOKUP(L37,{0;1;369;417;466;514},{"N";5;4;3;2;1}))))</f>
        <v>0</v>
      </c>
      <c r="N37" s="13"/>
      <c r="O37" s="11" t="b">
        <f>+IF(AND($C37&lt;14,$C37&gt;10),LOOKUP(N37,{0;1;131;162;194;216},{"N";5;4;3;2;1}),+IF(AND($C37&lt;15,$C37&gt;13.9),LOOKUP(N37,{0;0.1;134;166;198;221},{"N";5;4;3;2;1}),+IF(AND($C37&lt;16,$C37&gt;14.9),LOOKUP(N37,{0;0.1;139;169;200;222},{"N";5;4;3;2;1}),+IF(AND($C37&lt;17,$C37&gt;15.9),LOOKUP(N37,{0;1.1;142;172;202;223},{"N";5;4;3;2;1}),+IF(AND($C37&lt;18,$C37&gt;16.9),LOOKUP(N37,{0;1.1;144;174;204;225},{"N";5;4;3;2;1}),+IF(AND($C37&lt;20,$C37&gt;17.9),LOOKUP(N37,{0;0.1;144;174;204;225},{"N";5;4;3;2;1}),+IF(AND($C37&lt;99,$C37&gt;20),LOOKUP(N37,{0;1;145;168;191;215},{"N";5;4;3;2;1}))))))))</f>
        <v>0</v>
      </c>
      <c r="P37" s="13"/>
      <c r="Q37" s="23" t="e">
        <f t="shared" si="0"/>
        <v>#DIV/0!</v>
      </c>
      <c r="R37" s="11" t="e">
        <f>LOOKUP(Q37,{0;0.1;0.97;1.06;1.08;1.15},{"N";5;4;3;2;1})</f>
        <v>#DIV/0!</v>
      </c>
      <c r="S37" s="13"/>
      <c r="T37" s="11" t="b">
        <f>+IF(AND($C37&lt;14,$C37&gt;10),LOOKUP(S37,{0;1;17;30;43;53},{"N";5;4;3;2;1}),+IF(AND($C37&lt;15,$C37&gt;13.9),LOOKUP(S37,{0;0.1;17;30;43;53},{"N";5;4;3;2;1}),+IF(AND($C37&lt;16,$C37&gt;14.9),LOOKUP(S37,{0;0.1;19;31;44;53},{"N";5;4;3;2;1}),+IF(AND($C37&lt;17,$C37&gt;15.9),LOOKUP(S37,{0;1;19;31;44;53},{"N";5;4;3;2;1}),+IF(AND($C37&lt;18,$C37&gt;16.9),LOOKUP(S37,{0;1;21;33;45;53},{"N";5;4;3;2;1}),+IF(AND($C37&lt;20,$C37&gt;17.9),LOOKUP(S37,{0;1;22;33;45;53},{"N";5;4;3;2;1}),+IF(AND($C37&lt;99,$C37&gt;20),LOOKUP(S37,{0;1;22;33;45;53},{"N";5;4;3;2;1}))))))))</f>
        <v>0</v>
      </c>
      <c r="U37" s="10"/>
      <c r="V37" s="11" t="e">
        <f>LOOKUP(U37,{0.1;10.5;11.5;12.5;13.5;20},{1;2;3;4;5;"N"})</f>
        <v>#N/A</v>
      </c>
      <c r="W37" s="10"/>
      <c r="X37" s="11" t="e">
        <f>LOOKUP(W37,{0.1;8.71;10.41;11.51;16.1;20},{1;2;3;4;5;"N"})</f>
        <v>#N/A</v>
      </c>
      <c r="Y37" s="10"/>
      <c r="Z37" s="11" t="e">
        <f>LOOKUP(Y37,{0.1;17.21;19.31;20.11;23.51;28},{1;2;3;4;5;"N"})</f>
        <v>#N/A</v>
      </c>
      <c r="AA37" s="10"/>
      <c r="AB37" s="11" t="e">
        <f>LOOKUP(AA37,{0.1;17.21;19.31;20.11;23.51;28},{1;2;3;4;5;"N"})</f>
        <v>#N/A</v>
      </c>
      <c r="AC37" s="13"/>
      <c r="AD37" s="13"/>
    </row>
    <row r="38" spans="1:30" ht="27" customHeight="1" x14ac:dyDescent="0.25">
      <c r="A38" s="32">
        <v>34</v>
      </c>
      <c r="B38" s="8"/>
      <c r="C38" s="19">
        <f t="shared" si="1"/>
        <v>0</v>
      </c>
      <c r="D38" s="8"/>
      <c r="E38" s="15"/>
      <c r="F38" s="16"/>
      <c r="G38" s="9"/>
      <c r="H38" s="13"/>
      <c r="I38" s="11" t="b">
        <f>+IF(AND($C38&lt;14,C38&gt;10),LOOKUP(H38,{0;1;7;11;16;20},{"N";5;4;3;2;1}),+IF(AND($C38&lt;16,$C38&gt;13.9),LOOKUP(H38,{0;0.1;7;12;17;22},{"N";5;4;3;2;1}),+IF(AND($C38&lt;18,$C38&gt;15.9),LOOKUP(H38,{0;0.1;7;12;18;23},{"N";5;4;3;2;1}),+IF(AND($C38&lt;50,$C38&gt;17.9),LOOKUP(H38,{0;1;6;12;18;23},{"N";5;4;3;2;1})))))</f>
        <v>0</v>
      </c>
      <c r="J38" s="13"/>
      <c r="K38" s="11" t="b">
        <f>+IF(AND($C38&lt;14,$C38&gt;10),LOOKUP(J38,{0;1;330;450;590;710},{"N";5;4;3;2;1}),+IF(AND($C38&lt;16,$C38&gt;13.9),LOOKUP(J38,{0;0.1;440;640;860;1070},{"N";5;4;3;2;1}),+IF(AND($C38&lt;18,$C38&gt;15.9),LOOKUP(J38,{0;0.1;630;850;1070;1280},{"N";5;4;3;2;1}),+IF(AND($C38&lt;50,$C38&gt;17.9),LOOKUP(J38,{0;1;580;910;1270;1600},{"N";5;4;3;2;1})))))</f>
        <v>0</v>
      </c>
      <c r="L38" s="13"/>
      <c r="M38" s="11" t="b">
        <f>+IF(AND($C38&lt;16,$C38&gt;13.9),LOOKUP(L38,{0;1;292;341;391;440},{"N";5;4;3;2;1}),+IF(AND($C38&lt;18,$C38&gt;15.9),LOOKUP(L38,{0;1;314;363;412;461},{"N";5;4;3;2;1}),+IF(AND($C38&lt;50,$C38&gt;17.9),LOOKUP(L38,{0;1;369;417;466;514},{"N";5;4;3;2;1}))))</f>
        <v>0</v>
      </c>
      <c r="N38" s="13"/>
      <c r="O38" s="11" t="b">
        <f>+IF(AND($C38&lt;14,$C38&gt;10),LOOKUP(N38,{0;1;131;162;194;216},{"N";5;4;3;2;1}),+IF(AND($C38&lt;15,$C38&gt;13.9),LOOKUP(N38,{0;0.1;134;166;198;221},{"N";5;4;3;2;1}),+IF(AND($C38&lt;16,$C38&gt;14.9),LOOKUP(N38,{0;0.1;139;169;200;222},{"N";5;4;3;2;1}),+IF(AND($C38&lt;17,$C38&gt;15.9),LOOKUP(N38,{0;1.1;142;172;202;223},{"N";5;4;3;2;1}),+IF(AND($C38&lt;18,$C38&gt;16.9),LOOKUP(N38,{0;1.1;144;174;204;225},{"N";5;4;3;2;1}),+IF(AND($C38&lt;20,$C38&gt;17.9),LOOKUP(N38,{0;0.1;144;174;204;225},{"N";5;4;3;2;1}),+IF(AND($C38&lt;99,$C38&gt;20),LOOKUP(N38,{0;1;145;168;191;215},{"N";5;4;3;2;1}))))))))</f>
        <v>0</v>
      </c>
      <c r="P38" s="13"/>
      <c r="Q38" s="23" t="e">
        <f t="shared" si="0"/>
        <v>#DIV/0!</v>
      </c>
      <c r="R38" s="11" t="e">
        <f>LOOKUP(Q38,{0;0.1;0.97;1.06;1.08;1.15},{"N";5;4;3;2;1})</f>
        <v>#DIV/0!</v>
      </c>
      <c r="S38" s="13"/>
      <c r="T38" s="11" t="b">
        <f>+IF(AND($C38&lt;14,$C38&gt;10),LOOKUP(S38,{0;1;17;30;43;53},{"N";5;4;3;2;1}),+IF(AND($C38&lt;15,$C38&gt;13.9),LOOKUP(S38,{0;0.1;17;30;43;53},{"N";5;4;3;2;1}),+IF(AND($C38&lt;16,$C38&gt;14.9),LOOKUP(S38,{0;0.1;19;31;44;53},{"N";5;4;3;2;1}),+IF(AND($C38&lt;17,$C38&gt;15.9),LOOKUP(S38,{0;1;19;31;44;53},{"N";5;4;3;2;1}),+IF(AND($C38&lt;18,$C38&gt;16.9),LOOKUP(S38,{0;1;21;33;45;53},{"N";5;4;3;2;1}),+IF(AND($C38&lt;20,$C38&gt;17.9),LOOKUP(S38,{0;1;22;33;45;53},{"N";5;4;3;2;1}),+IF(AND($C38&lt;99,$C38&gt;20),LOOKUP(S38,{0;1;22;33;45;53},{"N";5;4;3;2;1}))))))))</f>
        <v>0</v>
      </c>
      <c r="U38" s="10"/>
      <c r="V38" s="11" t="e">
        <f>LOOKUP(U38,{0.1;10.5;11.5;12.5;13.5;20},{1;2;3;4;5;"N"})</f>
        <v>#N/A</v>
      </c>
      <c r="W38" s="10"/>
      <c r="X38" s="11" t="e">
        <f>LOOKUP(W38,{0.1;8.71;10.41;11.51;16.1;20},{1;2;3;4;5;"N"})</f>
        <v>#N/A</v>
      </c>
      <c r="Y38" s="10"/>
      <c r="Z38" s="11" t="e">
        <f>LOOKUP(Y38,{0.1;17.21;19.31;20.11;23.51;28},{1;2;3;4;5;"N"})</f>
        <v>#N/A</v>
      </c>
      <c r="AA38" s="10"/>
      <c r="AB38" s="11" t="e">
        <f>LOOKUP(AA38,{0.1;17.21;19.31;20.11;23.51;28},{1;2;3;4;5;"N"})</f>
        <v>#N/A</v>
      </c>
      <c r="AC38" s="13"/>
      <c r="AD38" s="13"/>
    </row>
    <row r="39" spans="1:30" ht="27" customHeight="1" x14ac:dyDescent="0.25">
      <c r="A39" s="32">
        <v>35</v>
      </c>
      <c r="B39" s="8"/>
      <c r="C39" s="19">
        <f t="shared" si="1"/>
        <v>0</v>
      </c>
      <c r="D39" s="8"/>
      <c r="E39" s="15"/>
      <c r="F39" s="16"/>
      <c r="G39" s="9"/>
      <c r="H39" s="13"/>
      <c r="I39" s="11" t="b">
        <f>+IF(AND($C39&lt;14,C39&gt;10),LOOKUP(H39,{0;1;7;11;16;20},{"N";5;4;3;2;1}),+IF(AND($C39&lt;16,$C39&gt;13.9),LOOKUP(H39,{0;0.1;7;12;17;22},{"N";5;4;3;2;1}),+IF(AND($C39&lt;18,$C39&gt;15.9),LOOKUP(H39,{0;0.1;7;12;18;23},{"N";5;4;3;2;1}),+IF(AND($C39&lt;50,$C39&gt;17.9),LOOKUP(H39,{0;1;6;12;18;23},{"N";5;4;3;2;1})))))</f>
        <v>0</v>
      </c>
      <c r="J39" s="13"/>
      <c r="K39" s="11" t="b">
        <f>+IF(AND($C39&lt;14,$C39&gt;10),LOOKUP(J39,{0;1;330;450;590;710},{"N";5;4;3;2;1}),+IF(AND($C39&lt;16,$C39&gt;13.9),LOOKUP(J39,{0;0.1;440;640;860;1070},{"N";5;4;3;2;1}),+IF(AND($C39&lt;18,$C39&gt;15.9),LOOKUP(J39,{0;0.1;630;850;1070;1280},{"N";5;4;3;2;1}),+IF(AND($C39&lt;50,$C39&gt;17.9),LOOKUP(J39,{0;1;580;910;1270;1600},{"N";5;4;3;2;1})))))</f>
        <v>0</v>
      </c>
      <c r="L39" s="13"/>
      <c r="M39" s="11" t="b">
        <f>+IF(AND($C39&lt;16,$C39&gt;13.9),LOOKUP(L39,{0;1;292;341;391;440},{"N";5;4;3;2;1}),+IF(AND($C39&lt;18,$C39&gt;15.9),LOOKUP(L39,{0;1;314;363;412;461},{"N";5;4;3;2;1}),+IF(AND($C39&lt;50,$C39&gt;17.9),LOOKUP(L39,{0;1;369;417;466;514},{"N";5;4;3;2;1}))))</f>
        <v>0</v>
      </c>
      <c r="N39" s="13"/>
      <c r="O39" s="11" t="b">
        <f>+IF(AND($C39&lt;14,$C39&gt;10),LOOKUP(N39,{0;1;131;162;194;216},{"N";5;4;3;2;1}),+IF(AND($C39&lt;15,$C39&gt;13.9),LOOKUP(N39,{0;0.1;134;166;198;221},{"N";5;4;3;2;1}),+IF(AND($C39&lt;16,$C39&gt;14.9),LOOKUP(N39,{0;0.1;139;169;200;222},{"N";5;4;3;2;1}),+IF(AND($C39&lt;17,$C39&gt;15.9),LOOKUP(N39,{0;1.1;142;172;202;223},{"N";5;4;3;2;1}),+IF(AND($C39&lt;18,$C39&gt;16.9),LOOKUP(N39,{0;1.1;144;174;204;225},{"N";5;4;3;2;1}),+IF(AND($C39&lt;20,$C39&gt;17.9),LOOKUP(N39,{0;0.1;144;174;204;225},{"N";5;4;3;2;1}),+IF(AND($C39&lt;99,$C39&gt;20),LOOKUP(N39,{0;1;145;168;191;215},{"N";5;4;3;2;1}))))))))</f>
        <v>0</v>
      </c>
      <c r="P39" s="13"/>
      <c r="Q39" s="23" t="e">
        <f t="shared" si="0"/>
        <v>#DIV/0!</v>
      </c>
      <c r="R39" s="11" t="e">
        <f>LOOKUP(Q39,{0;0.1;0.97;1.06;1.08;1.15},{"N";5;4;3;2;1})</f>
        <v>#DIV/0!</v>
      </c>
      <c r="S39" s="13"/>
      <c r="T39" s="11" t="b">
        <f>+IF(AND($C39&lt;14,$C39&gt;10),LOOKUP(S39,{0;1;17;30;43;53},{"N";5;4;3;2;1}),+IF(AND($C39&lt;15,$C39&gt;13.9),LOOKUP(S39,{0;0.1;17;30;43;53},{"N";5;4;3;2;1}),+IF(AND($C39&lt;16,$C39&gt;14.9),LOOKUP(S39,{0;0.1;19;31;44;53},{"N";5;4;3;2;1}),+IF(AND($C39&lt;17,$C39&gt;15.9),LOOKUP(S39,{0;1;19;31;44;53},{"N";5;4;3;2;1}),+IF(AND($C39&lt;18,$C39&gt;16.9),LOOKUP(S39,{0;1;21;33;45;53},{"N";5;4;3;2;1}),+IF(AND($C39&lt;20,$C39&gt;17.9),LOOKUP(S39,{0;1;22;33;45;53},{"N";5;4;3;2;1}),+IF(AND($C39&lt;99,$C39&gt;20),LOOKUP(S39,{0;1;22;33;45;53},{"N";5;4;3;2;1}))))))))</f>
        <v>0</v>
      </c>
      <c r="U39" s="10"/>
      <c r="V39" s="11" t="e">
        <f>LOOKUP(U39,{0.1;10.5;11.5;12.5;13.5;20},{1;2;3;4;5;"N"})</f>
        <v>#N/A</v>
      </c>
      <c r="W39" s="10"/>
      <c r="X39" s="11" t="e">
        <f>LOOKUP(W39,{0.1;8.71;10.41;11.51;16.1;20},{1;2;3;4;5;"N"})</f>
        <v>#N/A</v>
      </c>
      <c r="Y39" s="10"/>
      <c r="Z39" s="11" t="e">
        <f>LOOKUP(Y39,{0.1;17.21;19.31;20.11;23.51;28},{1;2;3;4;5;"N"})</f>
        <v>#N/A</v>
      </c>
      <c r="AA39" s="10"/>
      <c r="AB39" s="11" t="e">
        <f>LOOKUP(AA39,{0.1;17.21;19.31;20.11;23.51;28},{1;2;3;4;5;"N"})</f>
        <v>#N/A</v>
      </c>
      <c r="AC39" s="13"/>
      <c r="AD39" s="13"/>
    </row>
    <row r="40" spans="1:30" ht="27" customHeight="1" x14ac:dyDescent="0.25">
      <c r="A40" s="32">
        <v>36</v>
      </c>
      <c r="B40" s="8"/>
      <c r="C40" s="19">
        <f t="shared" si="1"/>
        <v>0</v>
      </c>
      <c r="D40" s="8"/>
      <c r="E40" s="15"/>
      <c r="F40" s="16"/>
      <c r="G40" s="9"/>
      <c r="H40" s="13"/>
      <c r="I40" s="11" t="b">
        <f>+IF(AND($C40&lt;14,C40&gt;10),LOOKUP(H40,{0;1;7;11;16;20},{"N";5;4;3;2;1}),+IF(AND($C40&lt;16,$C40&gt;13.9),LOOKUP(H40,{0;0.1;7;12;17;22},{"N";5;4;3;2;1}),+IF(AND($C40&lt;18,$C40&gt;15.9),LOOKUP(H40,{0;0.1;7;12;18;23},{"N";5;4;3;2;1}),+IF(AND($C40&lt;50,$C40&gt;17.9),LOOKUP(H40,{0;1;6;12;18;23},{"N";5;4;3;2;1})))))</f>
        <v>0</v>
      </c>
      <c r="J40" s="13"/>
      <c r="K40" s="11" t="b">
        <f>+IF(AND($C40&lt;14,$C40&gt;10),LOOKUP(J40,{0;1;330;450;590;710},{"N";5;4;3;2;1}),+IF(AND($C40&lt;16,$C40&gt;13.9),LOOKUP(J40,{0;0.1;440;640;860;1070},{"N";5;4;3;2;1}),+IF(AND($C40&lt;18,$C40&gt;15.9),LOOKUP(J40,{0;0.1;630;850;1070;1280},{"N";5;4;3;2;1}),+IF(AND($C40&lt;50,$C40&gt;17.9),LOOKUP(J40,{0;1;580;910;1270;1600},{"N";5;4;3;2;1})))))</f>
        <v>0</v>
      </c>
      <c r="L40" s="13"/>
      <c r="M40" s="11" t="b">
        <f>+IF(AND($C40&lt;16,$C40&gt;13.9),LOOKUP(L40,{0;1;292;341;391;440},{"N";5;4;3;2;1}),+IF(AND($C40&lt;18,$C40&gt;15.9),LOOKUP(L40,{0;1;314;363;412;461},{"N";5;4;3;2;1}),+IF(AND($C40&lt;50,$C40&gt;17.9),LOOKUP(L40,{0;1;369;417;466;514},{"N";5;4;3;2;1}))))</f>
        <v>0</v>
      </c>
      <c r="N40" s="13"/>
      <c r="O40" s="11" t="b">
        <f>+IF(AND($C40&lt;14,$C40&gt;10),LOOKUP(N40,{0;1;131;162;194;216},{"N";5;4;3;2;1}),+IF(AND($C40&lt;15,$C40&gt;13.9),LOOKUP(N40,{0;0.1;134;166;198;221},{"N";5;4;3;2;1}),+IF(AND($C40&lt;16,$C40&gt;14.9),LOOKUP(N40,{0;0.1;139;169;200;222},{"N";5;4;3;2;1}),+IF(AND($C40&lt;17,$C40&gt;15.9),LOOKUP(N40,{0;1.1;142;172;202;223},{"N";5;4;3;2;1}),+IF(AND($C40&lt;18,$C40&gt;16.9),LOOKUP(N40,{0;1.1;144;174;204;225},{"N";5;4;3;2;1}),+IF(AND($C40&lt;20,$C40&gt;17.9),LOOKUP(N40,{0;0.1;144;174;204;225},{"N";5;4;3;2;1}),+IF(AND($C40&lt;99,$C40&gt;20),LOOKUP(N40,{0;1;145;168;191;215},{"N";5;4;3;2;1}))))))))</f>
        <v>0</v>
      </c>
      <c r="P40" s="13"/>
      <c r="Q40" s="23" t="e">
        <f t="shared" si="0"/>
        <v>#DIV/0!</v>
      </c>
      <c r="R40" s="11" t="e">
        <f>LOOKUP(Q40,{0;0.1;0.97;1.06;1.08;1.15},{"N";5;4;3;2;1})</f>
        <v>#DIV/0!</v>
      </c>
      <c r="S40" s="13"/>
      <c r="T40" s="11" t="b">
        <f>+IF(AND($C40&lt;14,$C40&gt;10),LOOKUP(S40,{0;1;17;30;43;53},{"N";5;4;3;2;1}),+IF(AND($C40&lt;15,$C40&gt;13.9),LOOKUP(S40,{0;0.1;17;30;43;53},{"N";5;4;3;2;1}),+IF(AND($C40&lt;16,$C40&gt;14.9),LOOKUP(S40,{0;0.1;19;31;44;53},{"N";5;4;3;2;1}),+IF(AND($C40&lt;17,$C40&gt;15.9),LOOKUP(S40,{0;1;19;31;44;53},{"N";5;4;3;2;1}),+IF(AND($C40&lt;18,$C40&gt;16.9),LOOKUP(S40,{0;1;21;33;45;53},{"N";5;4;3;2;1}),+IF(AND($C40&lt;20,$C40&gt;17.9),LOOKUP(S40,{0;1;22;33;45;53},{"N";5;4;3;2;1}),+IF(AND($C40&lt;99,$C40&gt;20),LOOKUP(S40,{0;1;22;33;45;53},{"N";5;4;3;2;1}))))))))</f>
        <v>0</v>
      </c>
      <c r="U40" s="10"/>
      <c r="V40" s="11" t="e">
        <f>LOOKUP(U40,{0.1;10.5;11.5;12.5;13.5;20},{1;2;3;4;5;"N"})</f>
        <v>#N/A</v>
      </c>
      <c r="W40" s="10"/>
      <c r="X40" s="11" t="e">
        <f>LOOKUP(W40,{0.1;8.71;10.41;11.51;16.1;20},{1;2;3;4;5;"N"})</f>
        <v>#N/A</v>
      </c>
      <c r="Y40" s="10"/>
      <c r="Z40" s="11" t="e">
        <f>LOOKUP(Y40,{0.1;17.21;19.31;20.11;23.51;28},{1;2;3;4;5;"N"})</f>
        <v>#N/A</v>
      </c>
      <c r="AA40" s="10"/>
      <c r="AB40" s="11" t="e">
        <f>LOOKUP(AA40,{0.1;17.21;19.31;20.11;23.51;28},{1;2;3;4;5;"N"})</f>
        <v>#N/A</v>
      </c>
      <c r="AC40" s="13"/>
      <c r="AD40" s="13"/>
    </row>
    <row r="41" spans="1:30" ht="27" customHeight="1" x14ac:dyDescent="0.25">
      <c r="A41" s="32">
        <v>37</v>
      </c>
      <c r="B41" s="8"/>
      <c r="C41" s="19">
        <f t="shared" si="1"/>
        <v>0</v>
      </c>
      <c r="D41" s="8"/>
      <c r="E41" s="15"/>
      <c r="F41" s="16"/>
      <c r="G41" s="9"/>
      <c r="H41" s="13"/>
      <c r="I41" s="11" t="b">
        <f>+IF(AND($C41&lt;14,C41&gt;10),LOOKUP(H41,{0;1;7;11;16;20},{"N";5;4;3;2;1}),+IF(AND($C41&lt;16,$C41&gt;13.9),LOOKUP(H41,{0;0.1;7;12;17;22},{"N";5;4;3;2;1}),+IF(AND($C41&lt;18,$C41&gt;15.9),LOOKUP(H41,{0;0.1;7;12;18;23},{"N";5;4;3;2;1}),+IF(AND($C41&lt;50,$C41&gt;17.9),LOOKUP(H41,{0;1;6;12;18;23},{"N";5;4;3;2;1})))))</f>
        <v>0</v>
      </c>
      <c r="J41" s="13"/>
      <c r="K41" s="11" t="b">
        <f>+IF(AND($C41&lt;14,$C41&gt;10),LOOKUP(J41,{0;1;330;450;590;710},{"N";5;4;3;2;1}),+IF(AND($C41&lt;16,$C41&gt;13.9),LOOKUP(J41,{0;0.1;440;640;860;1070},{"N";5;4;3;2;1}),+IF(AND($C41&lt;18,$C41&gt;15.9),LOOKUP(J41,{0;0.1;630;850;1070;1280},{"N";5;4;3;2;1}),+IF(AND($C41&lt;50,$C41&gt;17.9),LOOKUP(J41,{0;1;580;910;1270;1600},{"N";5;4;3;2;1})))))</f>
        <v>0</v>
      </c>
      <c r="L41" s="13"/>
      <c r="M41" s="11" t="b">
        <f>+IF(AND($C41&lt;16,$C41&gt;13.9),LOOKUP(L41,{0;1;292;341;391;440},{"N";5;4;3;2;1}),+IF(AND($C41&lt;18,$C41&gt;15.9),LOOKUP(L41,{0;1;314;363;412;461},{"N";5;4;3;2;1}),+IF(AND($C41&lt;50,$C41&gt;17.9),LOOKUP(L41,{0;1;369;417;466;514},{"N";5;4;3;2;1}))))</f>
        <v>0</v>
      </c>
      <c r="N41" s="13"/>
      <c r="O41" s="11" t="b">
        <f>+IF(AND($C41&lt;14,$C41&gt;10),LOOKUP(N41,{0;1;131;162;194;216},{"N";5;4;3;2;1}),+IF(AND($C41&lt;15,$C41&gt;13.9),LOOKUP(N41,{0;0.1;134;166;198;221},{"N";5;4;3;2;1}),+IF(AND($C41&lt;16,$C41&gt;14.9),LOOKUP(N41,{0;0.1;139;169;200;222},{"N";5;4;3;2;1}),+IF(AND($C41&lt;17,$C41&gt;15.9),LOOKUP(N41,{0;1.1;142;172;202;223},{"N";5;4;3;2;1}),+IF(AND($C41&lt;18,$C41&gt;16.9),LOOKUP(N41,{0;1.1;144;174;204;225},{"N";5;4;3;2;1}),+IF(AND($C41&lt;20,$C41&gt;17.9),LOOKUP(N41,{0;0.1;144;174;204;225},{"N";5;4;3;2;1}),+IF(AND($C41&lt;99,$C41&gt;20),LOOKUP(N41,{0;1;145;168;191;215},{"N";5;4;3;2;1}))))))))</f>
        <v>0</v>
      </c>
      <c r="P41" s="13"/>
      <c r="Q41" s="23" t="e">
        <f t="shared" si="0"/>
        <v>#DIV/0!</v>
      </c>
      <c r="R41" s="11" t="e">
        <f>LOOKUP(Q41,{0;0.1;0.97;1.06;1.08;1.15},{"N";5;4;3;2;1})</f>
        <v>#DIV/0!</v>
      </c>
      <c r="S41" s="13"/>
      <c r="T41" s="11" t="b">
        <f>+IF(AND($C41&lt;14,$C41&gt;10),LOOKUP(S41,{0;1;17;30;43;53},{"N";5;4;3;2;1}),+IF(AND($C41&lt;15,$C41&gt;13.9),LOOKUP(S41,{0;0.1;17;30;43;53},{"N";5;4;3;2;1}),+IF(AND($C41&lt;16,$C41&gt;14.9),LOOKUP(S41,{0;0.1;19;31;44;53},{"N";5;4;3;2;1}),+IF(AND($C41&lt;17,$C41&gt;15.9),LOOKUP(S41,{0;1;19;31;44;53},{"N";5;4;3;2;1}),+IF(AND($C41&lt;18,$C41&gt;16.9),LOOKUP(S41,{0;1;21;33;45;53},{"N";5;4;3;2;1}),+IF(AND($C41&lt;20,$C41&gt;17.9),LOOKUP(S41,{0;1;22;33;45;53},{"N";5;4;3;2;1}),+IF(AND($C41&lt;99,$C41&gt;20),LOOKUP(S41,{0;1;22;33;45;53},{"N";5;4;3;2;1}))))))))</f>
        <v>0</v>
      </c>
      <c r="U41" s="10"/>
      <c r="V41" s="11" t="e">
        <f>LOOKUP(U41,{0.1;10.5;11.5;12.5;13.5;20},{1;2;3;4;5;"N"})</f>
        <v>#N/A</v>
      </c>
      <c r="W41" s="10"/>
      <c r="X41" s="11" t="e">
        <f>LOOKUP(W41,{0.1;8.71;10.41;11.51;16.1;20},{1;2;3;4;5;"N"})</f>
        <v>#N/A</v>
      </c>
      <c r="Y41" s="10"/>
      <c r="Z41" s="11" t="e">
        <f>LOOKUP(Y41,{0.1;17.21;19.31;20.11;23.51;28},{1;2;3;4;5;"N"})</f>
        <v>#N/A</v>
      </c>
      <c r="AA41" s="10"/>
      <c r="AB41" s="11" t="e">
        <f>LOOKUP(AA41,{0.1;17.21;19.31;20.11;23.51;28},{1;2;3;4;5;"N"})</f>
        <v>#N/A</v>
      </c>
      <c r="AC41" s="13"/>
      <c r="AD41" s="13"/>
    </row>
    <row r="42" spans="1:30" ht="27" customHeight="1" x14ac:dyDescent="0.25">
      <c r="A42" s="32">
        <v>38</v>
      </c>
      <c r="B42" s="8"/>
      <c r="C42" s="19">
        <f t="shared" si="1"/>
        <v>0</v>
      </c>
      <c r="D42" s="8"/>
      <c r="E42" s="15"/>
      <c r="F42" s="16"/>
      <c r="G42" s="9"/>
      <c r="H42" s="13"/>
      <c r="I42" s="11" t="b">
        <f>+IF(AND($C42&lt;14,C42&gt;10),LOOKUP(H42,{0;1;7;11;16;20},{"N";5;4;3;2;1}),+IF(AND($C42&lt;16,$C42&gt;13.9),LOOKUP(H42,{0;0.1;7;12;17;22},{"N";5;4;3;2;1}),+IF(AND($C42&lt;18,$C42&gt;15.9),LOOKUP(H42,{0;0.1;7;12;18;23},{"N";5;4;3;2;1}),+IF(AND($C42&lt;50,$C42&gt;17.9),LOOKUP(H42,{0;1;6;12;18;23},{"N";5;4;3;2;1})))))</f>
        <v>0</v>
      </c>
      <c r="J42" s="13"/>
      <c r="K42" s="11" t="b">
        <f>+IF(AND($C42&lt;14,$C42&gt;10),LOOKUP(J42,{0;1;330;450;590;710},{"N";5;4;3;2;1}),+IF(AND($C42&lt;16,$C42&gt;13.9),LOOKUP(J42,{0;0.1;440;640;860;1070},{"N";5;4;3;2;1}),+IF(AND($C42&lt;18,$C42&gt;15.9),LOOKUP(J42,{0;0.1;630;850;1070;1280},{"N";5;4;3;2;1}),+IF(AND($C42&lt;50,$C42&gt;17.9),LOOKUP(J42,{0;1;580;910;1270;1600},{"N";5;4;3;2;1})))))</f>
        <v>0</v>
      </c>
      <c r="L42" s="13"/>
      <c r="M42" s="11" t="b">
        <f>+IF(AND($C42&lt;16,$C42&gt;13.9),LOOKUP(L42,{0;1;292;341;391;440},{"N";5;4;3;2;1}),+IF(AND($C42&lt;18,$C42&gt;15.9),LOOKUP(L42,{0;1;314;363;412;461},{"N";5;4;3;2;1}),+IF(AND($C42&lt;50,$C42&gt;17.9),LOOKUP(L42,{0;1;369;417;466;514},{"N";5;4;3;2;1}))))</f>
        <v>0</v>
      </c>
      <c r="N42" s="13"/>
      <c r="O42" s="11" t="b">
        <f>+IF(AND($C42&lt;14,$C42&gt;10),LOOKUP(N42,{0;1;131;162;194;216},{"N";5;4;3;2;1}),+IF(AND($C42&lt;15,$C42&gt;13.9),LOOKUP(N42,{0;0.1;134;166;198;221},{"N";5;4;3;2;1}),+IF(AND($C42&lt;16,$C42&gt;14.9),LOOKUP(N42,{0;0.1;139;169;200;222},{"N";5;4;3;2;1}),+IF(AND($C42&lt;17,$C42&gt;15.9),LOOKUP(N42,{0;1.1;142;172;202;223},{"N";5;4;3;2;1}),+IF(AND($C42&lt;18,$C42&gt;16.9),LOOKUP(N42,{0;1.1;144;174;204;225},{"N";5;4;3;2;1}),+IF(AND($C42&lt;20,$C42&gt;17.9),LOOKUP(N42,{0;0.1;144;174;204;225},{"N";5;4;3;2;1}),+IF(AND($C42&lt;99,$C42&gt;20),LOOKUP(N42,{0;1;145;168;191;215},{"N";5;4;3;2;1}))))))))</f>
        <v>0</v>
      </c>
      <c r="P42" s="13"/>
      <c r="Q42" s="23" t="e">
        <f t="shared" si="0"/>
        <v>#DIV/0!</v>
      </c>
      <c r="R42" s="11" t="e">
        <f>LOOKUP(Q42,{0;0.1;0.97;1.06;1.08;1.15},{"N";5;4;3;2;1})</f>
        <v>#DIV/0!</v>
      </c>
      <c r="S42" s="13"/>
      <c r="T42" s="11" t="b">
        <f>+IF(AND($C42&lt;14,$C42&gt;10),LOOKUP(S42,{0;1;17;30;43;53},{"N";5;4;3;2;1}),+IF(AND($C42&lt;15,$C42&gt;13.9),LOOKUP(S42,{0;0.1;17;30;43;53},{"N";5;4;3;2;1}),+IF(AND($C42&lt;16,$C42&gt;14.9),LOOKUP(S42,{0;0.1;19;31;44;53},{"N";5;4;3;2;1}),+IF(AND($C42&lt;17,$C42&gt;15.9),LOOKUP(S42,{0;1;19;31;44;53},{"N";5;4;3;2;1}),+IF(AND($C42&lt;18,$C42&gt;16.9),LOOKUP(S42,{0;1;21;33;45;53},{"N";5;4;3;2;1}),+IF(AND($C42&lt;20,$C42&gt;17.9),LOOKUP(S42,{0;1;22;33;45;53},{"N";5;4;3;2;1}),+IF(AND($C42&lt;99,$C42&gt;20),LOOKUP(S42,{0;1;22;33;45;53},{"N";5;4;3;2;1}))))))))</f>
        <v>0</v>
      </c>
      <c r="U42" s="10"/>
      <c r="V42" s="11" t="e">
        <f>LOOKUP(U42,{0.1;10.5;11.5;12.5;13.5;20},{1;2;3;4;5;"N"})</f>
        <v>#N/A</v>
      </c>
      <c r="W42" s="10"/>
      <c r="X42" s="11" t="e">
        <f>LOOKUP(W42,{0.1;8.71;10.41;11.51;16.1;20},{1;2;3;4;5;"N"})</f>
        <v>#N/A</v>
      </c>
      <c r="Y42" s="10"/>
      <c r="Z42" s="11" t="e">
        <f>LOOKUP(Y42,{0.1;17.21;19.31;20.11;23.51;28},{1;2;3;4;5;"N"})</f>
        <v>#N/A</v>
      </c>
      <c r="AA42" s="10"/>
      <c r="AB42" s="11" t="e">
        <f>LOOKUP(AA42,{0.1;17.21;19.31;20.11;23.51;28},{1;2;3;4;5;"N"})</f>
        <v>#N/A</v>
      </c>
      <c r="AC42" s="13"/>
      <c r="AD42" s="13"/>
    </row>
    <row r="43" spans="1:30" ht="27" customHeight="1" x14ac:dyDescent="0.25">
      <c r="A43" s="32">
        <v>39</v>
      </c>
      <c r="B43" s="8"/>
      <c r="C43" s="19">
        <f t="shared" si="1"/>
        <v>0</v>
      </c>
      <c r="D43" s="8"/>
      <c r="E43" s="15"/>
      <c r="F43" s="16"/>
      <c r="G43" s="9"/>
      <c r="H43" s="13"/>
      <c r="I43" s="11" t="b">
        <f>+IF(AND($C43&lt;14,C43&gt;10),LOOKUP(H43,{0;1;7;11;16;20},{"N";5;4;3;2;1}),+IF(AND($C43&lt;16,$C43&gt;13.9),LOOKUP(H43,{0;0.1;7;12;17;22},{"N";5;4;3;2;1}),+IF(AND($C43&lt;18,$C43&gt;15.9),LOOKUP(H43,{0;0.1;7;12;18;23},{"N";5;4;3;2;1}),+IF(AND($C43&lt;50,$C43&gt;17.9),LOOKUP(H43,{0;1;6;12;18;23},{"N";5;4;3;2;1})))))</f>
        <v>0</v>
      </c>
      <c r="J43" s="13"/>
      <c r="K43" s="11" t="b">
        <f>+IF(AND($C43&lt;14,$C43&gt;10),LOOKUP(J43,{0;1;330;450;590;710},{"N";5;4;3;2;1}),+IF(AND($C43&lt;16,$C43&gt;13.9),LOOKUP(J43,{0;0.1;440;640;860;1070},{"N";5;4;3;2;1}),+IF(AND($C43&lt;18,$C43&gt;15.9),LOOKUP(J43,{0;0.1;630;850;1070;1280},{"N";5;4;3;2;1}),+IF(AND($C43&lt;50,$C43&gt;17.9),LOOKUP(J43,{0;1;580;910;1270;1600},{"N";5;4;3;2;1})))))</f>
        <v>0</v>
      </c>
      <c r="L43" s="13"/>
      <c r="M43" s="11" t="b">
        <f>+IF(AND($C43&lt;16,$C43&gt;13.9),LOOKUP(L43,{0;1;292;341;391;440},{"N";5;4;3;2;1}),+IF(AND($C43&lt;18,$C43&gt;15.9),LOOKUP(L43,{0;1;314;363;412;461},{"N";5;4;3;2;1}),+IF(AND($C43&lt;50,$C43&gt;17.9),LOOKUP(L43,{0;1;369;417;466;514},{"N";5;4;3;2;1}))))</f>
        <v>0</v>
      </c>
      <c r="N43" s="13"/>
      <c r="O43" s="11" t="b">
        <f>+IF(AND($C43&lt;14,$C43&gt;10),LOOKUP(N43,{0;1;131;162;194;216},{"N";5;4;3;2;1}),+IF(AND($C43&lt;15,$C43&gt;13.9),LOOKUP(N43,{0;0.1;134;166;198;221},{"N";5;4;3;2;1}),+IF(AND($C43&lt;16,$C43&gt;14.9),LOOKUP(N43,{0;0.1;139;169;200;222},{"N";5;4;3;2;1}),+IF(AND($C43&lt;17,$C43&gt;15.9),LOOKUP(N43,{0;1.1;142;172;202;223},{"N";5;4;3;2;1}),+IF(AND($C43&lt;18,$C43&gt;16.9),LOOKUP(N43,{0;1.1;144;174;204;225},{"N";5;4;3;2;1}),+IF(AND($C43&lt;20,$C43&gt;17.9),LOOKUP(N43,{0;0.1;144;174;204;225},{"N";5;4;3;2;1}),+IF(AND($C43&lt;99,$C43&gt;20),LOOKUP(N43,{0;1;145;168;191;215},{"N";5;4;3;2;1}))))))))</f>
        <v>0</v>
      </c>
      <c r="P43" s="13"/>
      <c r="Q43" s="23" t="e">
        <f t="shared" si="0"/>
        <v>#DIV/0!</v>
      </c>
      <c r="R43" s="11" t="e">
        <f>LOOKUP(Q43,{0;0.1;0.97;1.06;1.08;1.15},{"N";5;4;3;2;1})</f>
        <v>#DIV/0!</v>
      </c>
      <c r="S43" s="13"/>
      <c r="T43" s="11" t="b">
        <f>+IF(AND($C43&lt;14,$C43&gt;10),LOOKUP(S43,{0;1;17;30;43;53},{"N";5;4;3;2;1}),+IF(AND($C43&lt;15,$C43&gt;13.9),LOOKUP(S43,{0;0.1;17;30;43;53},{"N";5;4;3;2;1}),+IF(AND($C43&lt;16,$C43&gt;14.9),LOOKUP(S43,{0;0.1;19;31;44;53},{"N";5;4;3;2;1}),+IF(AND($C43&lt;17,$C43&gt;15.9),LOOKUP(S43,{0;1;19;31;44;53},{"N";5;4;3;2;1}),+IF(AND($C43&lt;18,$C43&gt;16.9),LOOKUP(S43,{0;1;21;33;45;53},{"N";5;4;3;2;1}),+IF(AND($C43&lt;20,$C43&gt;17.9),LOOKUP(S43,{0;1;22;33;45;53},{"N";5;4;3;2;1}),+IF(AND($C43&lt;99,$C43&gt;20),LOOKUP(S43,{0;1;22;33;45;53},{"N";5;4;3;2;1}))))))))</f>
        <v>0</v>
      </c>
      <c r="U43" s="10"/>
      <c r="V43" s="11" t="e">
        <f>LOOKUP(U43,{0.1;10.5;11.5;12.5;13.5;20},{1;2;3;4;5;"N"})</f>
        <v>#N/A</v>
      </c>
      <c r="W43" s="10"/>
      <c r="X43" s="11" t="e">
        <f>LOOKUP(W43,{0.1;8.71;10.41;11.51;16.1;20},{1;2;3;4;5;"N"})</f>
        <v>#N/A</v>
      </c>
      <c r="Y43" s="10"/>
      <c r="Z43" s="11" t="e">
        <f>LOOKUP(Y43,{0.1;17.21;19.31;20.11;23.51;28},{1;2;3;4;5;"N"})</f>
        <v>#N/A</v>
      </c>
      <c r="AA43" s="10"/>
      <c r="AB43" s="11" t="e">
        <f>LOOKUP(AA43,{0.1;17.21;19.31;20.11;23.51;28},{1;2;3;4;5;"N"})</f>
        <v>#N/A</v>
      </c>
      <c r="AC43" s="13"/>
      <c r="AD43" s="13"/>
    </row>
    <row r="44" spans="1:30" ht="27" customHeight="1" x14ac:dyDescent="0.25">
      <c r="A44" s="32">
        <v>40</v>
      </c>
      <c r="B44" s="8"/>
      <c r="C44" s="19">
        <f t="shared" si="1"/>
        <v>0</v>
      </c>
      <c r="D44" s="8"/>
      <c r="E44" s="15"/>
      <c r="F44" s="16"/>
      <c r="G44" s="9"/>
      <c r="H44" s="13"/>
      <c r="I44" s="11" t="b">
        <f>+IF(AND($C44&lt;14,C44&gt;10),LOOKUP(H44,{0;1;7;11;16;20},{"N";5;4;3;2;1}),+IF(AND($C44&lt;16,$C44&gt;13.9),LOOKUP(H44,{0;0.1;7;12;17;22},{"N";5;4;3;2;1}),+IF(AND($C44&lt;18,$C44&gt;15.9),LOOKUP(H44,{0;0.1;7;12;18;23},{"N";5;4;3;2;1}),+IF(AND($C44&lt;50,$C44&gt;17.9),LOOKUP(H44,{0;1;6;12;18;23},{"N";5;4;3;2;1})))))</f>
        <v>0</v>
      </c>
      <c r="J44" s="13"/>
      <c r="K44" s="11" t="b">
        <f>+IF(AND($C44&lt;14,$C44&gt;10),LOOKUP(J44,{0;1;330;450;590;710},{"N";5;4;3;2;1}),+IF(AND($C44&lt;16,$C44&gt;13.9),LOOKUP(J44,{0;0.1;440;640;860;1070},{"N";5;4;3;2;1}),+IF(AND($C44&lt;18,$C44&gt;15.9),LOOKUP(J44,{0;0.1;630;850;1070;1280},{"N";5;4;3;2;1}),+IF(AND($C44&lt;50,$C44&gt;17.9),LOOKUP(J44,{0;1;580;910;1270;1600},{"N";5;4;3;2;1})))))</f>
        <v>0</v>
      </c>
      <c r="L44" s="13"/>
      <c r="M44" s="11" t="b">
        <f>+IF(AND($C44&lt;16,$C44&gt;13.9),LOOKUP(L44,{0;1;292;341;391;440},{"N";5;4;3;2;1}),+IF(AND($C44&lt;18,$C44&gt;15.9),LOOKUP(L44,{0;1;314;363;412;461},{"N";5;4;3;2;1}),+IF(AND($C44&lt;50,$C44&gt;17.9),LOOKUP(L44,{0;1;369;417;466;514},{"N";5;4;3;2;1}))))</f>
        <v>0</v>
      </c>
      <c r="N44" s="13"/>
      <c r="O44" s="11" t="b">
        <f>+IF(AND($C44&lt;14,$C44&gt;10),LOOKUP(N44,{0;1;131;162;194;216},{"N";5;4;3;2;1}),+IF(AND($C44&lt;15,$C44&gt;13.9),LOOKUP(N44,{0;0.1;134;166;198;221},{"N";5;4;3;2;1}),+IF(AND($C44&lt;16,$C44&gt;14.9),LOOKUP(N44,{0;0.1;139;169;200;222},{"N";5;4;3;2;1}),+IF(AND($C44&lt;17,$C44&gt;15.9),LOOKUP(N44,{0;1.1;142;172;202;223},{"N";5;4;3;2;1}),+IF(AND($C44&lt;18,$C44&gt;16.9),LOOKUP(N44,{0;1.1;144;174;204;225},{"N";5;4;3;2;1}),+IF(AND($C44&lt;20,$C44&gt;17.9),LOOKUP(N44,{0;0.1;144;174;204;225},{"N";5;4;3;2;1}),+IF(AND($C44&lt;99,$C44&gt;20),LOOKUP(N44,{0;1;145;168;191;215},{"N";5;4;3;2;1}))))))))</f>
        <v>0</v>
      </c>
      <c r="P44" s="13"/>
      <c r="Q44" s="23" t="e">
        <f t="shared" si="0"/>
        <v>#DIV/0!</v>
      </c>
      <c r="R44" s="11" t="e">
        <f>LOOKUP(Q44,{0;0.1;0.97;1.06;1.08;1.15},{"N";5;4;3;2;1})</f>
        <v>#DIV/0!</v>
      </c>
      <c r="S44" s="13"/>
      <c r="T44" s="11" t="b">
        <f>+IF(AND($C44&lt;14,$C44&gt;10),LOOKUP(S44,{0;1;17;30;43;53},{"N";5;4;3;2;1}),+IF(AND($C44&lt;15,$C44&gt;13.9),LOOKUP(S44,{0;0.1;17;30;43;53},{"N";5;4;3;2;1}),+IF(AND($C44&lt;16,$C44&gt;14.9),LOOKUP(S44,{0;0.1;19;31;44;53},{"N";5;4;3;2;1}),+IF(AND($C44&lt;17,$C44&gt;15.9),LOOKUP(S44,{0;1;19;31;44;53},{"N";5;4;3;2;1}),+IF(AND($C44&lt;18,$C44&gt;16.9),LOOKUP(S44,{0;1;21;33;45;53},{"N";5;4;3;2;1}),+IF(AND($C44&lt;20,$C44&gt;17.9),LOOKUP(S44,{0;1;22;33;45;53},{"N";5;4;3;2;1}),+IF(AND($C44&lt;99,$C44&gt;20),LOOKUP(S44,{0;1;22;33;45;53},{"N";5;4;3;2;1}))))))))</f>
        <v>0</v>
      </c>
      <c r="U44" s="10"/>
      <c r="V44" s="11" t="e">
        <f>LOOKUP(U44,{0.1;10.5;11.5;12.5;13.5;20},{1;2;3;4;5;"N"})</f>
        <v>#N/A</v>
      </c>
      <c r="W44" s="10"/>
      <c r="X44" s="11" t="e">
        <f>LOOKUP(W44,{0.1;8.71;10.41;11.51;16.1;20},{1;2;3;4;5;"N"})</f>
        <v>#N/A</v>
      </c>
      <c r="Y44" s="10"/>
      <c r="Z44" s="11" t="e">
        <f>LOOKUP(Y44,{0.1;17.21;19.31;20.11;23.51;28},{1;2;3;4;5;"N"})</f>
        <v>#N/A</v>
      </c>
      <c r="AA44" s="10"/>
      <c r="AB44" s="11" t="e">
        <f>LOOKUP(AA44,{0.1;17.21;19.31;20.11;23.51;28},{1;2;3;4;5;"N"})</f>
        <v>#N/A</v>
      </c>
      <c r="AC44" s="13"/>
      <c r="AD44" s="13"/>
    </row>
  </sheetData>
  <sheetProtection algorithmName="SHA-512" hashValue="eQt/+L1igMJAqOTzciecmrU3upznv+ufXjI4xXAicjN3dZxmjMy2oYC5jYkP9fZgQTRYusbfhnwn4UWdKq2QsQ==" saltValue="7/+gqt/Xt/7g1in7MmgIMg==" spinCount="100000" sheet="1" objects="1" scenarios="1" selectLockedCells="1"/>
  <mergeCells count="11">
    <mergeCell ref="AA4:AB4"/>
    <mergeCell ref="S4:T4"/>
    <mergeCell ref="U4:V4"/>
    <mergeCell ref="W4:X4"/>
    <mergeCell ref="Y4:Z4"/>
    <mergeCell ref="L2:W2"/>
    <mergeCell ref="H4:I4"/>
    <mergeCell ref="J4:K4"/>
    <mergeCell ref="L4:M4"/>
    <mergeCell ref="N4:O4"/>
    <mergeCell ref="P4:R4"/>
  </mergeCells>
  <conditionalFormatting sqref="C5:C44">
    <cfRule type="containsText" dxfId="14" priority="49" operator="containsText" text="118,6">
      <formula>NOT(ISERROR(SEARCH("118,6",C5)))</formula>
    </cfRule>
  </conditionalFormatting>
  <conditionalFormatting sqref="T5:T44">
    <cfRule type="containsText" dxfId="13" priority="30" operator="containsText" text="NEPRAVDA">
      <formula>NOT(ISERROR(SEARCH("NEPRAVDA",T5)))</formula>
    </cfRule>
  </conditionalFormatting>
  <conditionalFormatting sqref="T5:T44">
    <cfRule type="containsText" dxfId="12" priority="28" operator="containsText" text="NEPRAVDA">
      <formula>NOT(ISERROR(SEARCH("NEPRAVDA",T5)))</formula>
    </cfRule>
  </conditionalFormatting>
  <conditionalFormatting sqref="X5:X44">
    <cfRule type="containsErrors" dxfId="11" priority="26">
      <formula>ISERROR(X5)</formula>
    </cfRule>
  </conditionalFormatting>
  <conditionalFormatting sqref="Z5:Z44">
    <cfRule type="containsErrors" dxfId="10" priority="25">
      <formula>ISERROR(Z5)</formula>
    </cfRule>
  </conditionalFormatting>
  <conditionalFormatting sqref="AB5:AB44">
    <cfRule type="containsErrors" dxfId="9" priority="24">
      <formula>ISERROR(AB5)</formula>
    </cfRule>
  </conditionalFormatting>
  <conditionalFormatting sqref="O5:O44">
    <cfRule type="containsText" dxfId="8" priority="23" operator="containsText" text="NEPRAVDA">
      <formula>NOT(ISERROR(SEARCH("NEPRAVDA",O5)))</formula>
    </cfRule>
  </conditionalFormatting>
  <conditionalFormatting sqref="V5:V44">
    <cfRule type="containsErrors" dxfId="7" priority="22">
      <formula>ISERROR(V5)</formula>
    </cfRule>
  </conditionalFormatting>
  <conditionalFormatting sqref="Q5:Q44">
    <cfRule type="containsErrors" dxfId="6" priority="20">
      <formula>ISERROR(Q5)</formula>
    </cfRule>
  </conditionalFormatting>
  <conditionalFormatting sqref="R5:R44">
    <cfRule type="containsErrors" dxfId="5" priority="19">
      <formula>ISERROR(R5)</formula>
    </cfRule>
  </conditionalFormatting>
  <conditionalFormatting sqref="K5:K44">
    <cfRule type="containsText" dxfId="4" priority="18" operator="containsText" text="NEPRAVDA">
      <formula>NOT(ISERROR(SEARCH("NEPRAVDA",K5)))</formula>
    </cfRule>
  </conditionalFormatting>
  <conditionalFormatting sqref="M5:M44">
    <cfRule type="containsText" dxfId="3" priority="17" operator="containsText" text="NEPRAVDA">
      <formula>NOT(ISERROR(SEARCH("NEPRAVDA",M5)))</formula>
    </cfRule>
  </conditionalFormatting>
  <conditionalFormatting sqref="I5:I44">
    <cfRule type="containsText" dxfId="2" priority="15" operator="containsText" text="NEPRAVDA">
      <formula>NOT(ISERROR(SEARCH("NEPRAVDA",I5)))</formula>
    </cfRule>
    <cfRule type="containsText" dxfId="1" priority="16" operator="containsText" text="NEPRAVDA">
      <formula>NOT(ISERROR(SEARCH("NEPRAVDA",I5)))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Normal="100" workbookViewId="0">
      <pane ySplit="3" topLeftCell="A4" activePane="bottomLeft" state="frozen"/>
      <selection pane="bottomLeft" activeCell="T9" sqref="T9"/>
    </sheetView>
  </sheetViews>
  <sheetFormatPr defaultColWidth="9.140625" defaultRowHeight="15" x14ac:dyDescent="0.25"/>
  <cols>
    <col min="1" max="1" width="5" style="14" customWidth="1"/>
    <col min="2" max="2" width="18.7109375" style="2" bestFit="1" customWidth="1"/>
    <col min="3" max="3" width="6.140625" style="2" customWidth="1"/>
    <col min="4" max="4" width="7.28515625" style="2" bestFit="1" customWidth="1"/>
    <col min="5" max="5" width="11.42578125" style="2" customWidth="1"/>
    <col min="6" max="6" width="15.140625" style="2" customWidth="1"/>
    <col min="7" max="8" width="11.28515625" style="2" customWidth="1"/>
    <col min="9" max="9" width="11.5703125" style="2" customWidth="1"/>
    <col min="10" max="12" width="9.140625" style="2" hidden="1" customWidth="1"/>
    <col min="13" max="13" width="10.7109375" style="2" hidden="1" customWidth="1"/>
    <col min="14" max="14" width="9.140625" style="2" hidden="1" customWidth="1"/>
    <col min="15" max="16384" width="9.140625" style="2"/>
  </cols>
  <sheetData>
    <row r="1" spans="1:14" ht="36" x14ac:dyDescent="0.55000000000000004">
      <c r="C1" s="47" t="s">
        <v>35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 x14ac:dyDescent="0.35">
      <c r="E2" s="7"/>
      <c r="F2" s="7"/>
      <c r="G2" s="7"/>
      <c r="H2" s="7"/>
      <c r="I2" s="7"/>
      <c r="J2" s="6" t="s">
        <v>10</v>
      </c>
      <c r="K2" s="7"/>
      <c r="L2" s="7"/>
      <c r="M2" s="7"/>
      <c r="N2" s="7"/>
    </row>
    <row r="3" spans="1:14" ht="30" customHeight="1" x14ac:dyDescent="0.25">
      <c r="A3" s="35"/>
      <c r="B3" s="46" t="s">
        <v>11</v>
      </c>
      <c r="C3" s="46" t="s">
        <v>4</v>
      </c>
      <c r="D3" s="44" t="s">
        <v>12</v>
      </c>
      <c r="E3" s="44" t="s">
        <v>13</v>
      </c>
      <c r="F3" s="44" t="s">
        <v>34</v>
      </c>
      <c r="G3" s="44" t="s">
        <v>26</v>
      </c>
      <c r="H3" s="45" t="s">
        <v>25</v>
      </c>
      <c r="I3" s="7"/>
      <c r="J3" s="42" t="s">
        <v>5</v>
      </c>
      <c r="K3" s="42" t="s">
        <v>6</v>
      </c>
      <c r="L3" s="42" t="s">
        <v>7</v>
      </c>
      <c r="M3" s="42" t="s">
        <v>8</v>
      </c>
      <c r="N3" s="43" t="s">
        <v>9</v>
      </c>
    </row>
    <row r="4" spans="1:14" x14ac:dyDescent="0.25">
      <c r="A4" s="32">
        <v>1</v>
      </c>
      <c r="B4" s="9" t="s">
        <v>36</v>
      </c>
      <c r="C4" s="1">
        <v>12</v>
      </c>
      <c r="D4" s="1">
        <v>5</v>
      </c>
      <c r="E4" s="3">
        <f t="shared" ref="E4" si="0">C4+(D4/VLOOKUP(C4,Beep,2))</f>
        <v>12.416666666666666</v>
      </c>
      <c r="F4" s="4">
        <f t="shared" ref="F4" si="1">VLOOKUP(C4-1,Beep,3)+(D4*20)</f>
        <v>2220</v>
      </c>
      <c r="G4" s="5">
        <f t="shared" ref="G4" si="2">(VLOOKUP(C4-1,Beep,5)+(D4*VLOOKUP(C4,Beep,4)))/86400</f>
        <v>8.3587962962962965E-3</v>
      </c>
      <c r="H4" s="3">
        <f>IF((3.46*(C4+D4/(C4*0.4325+7.0048))+12.2)=12.2, "",3.46*(C4+D4/(C4*0.4325+7.0048))+12.2)</f>
        <v>55.138637452028732</v>
      </c>
      <c r="I4" s="7"/>
      <c r="J4" s="39">
        <v>0</v>
      </c>
      <c r="K4" s="39">
        <v>0</v>
      </c>
      <c r="L4" s="39">
        <v>0</v>
      </c>
      <c r="M4" s="39">
        <v>0</v>
      </c>
      <c r="N4" s="38">
        <v>0</v>
      </c>
    </row>
    <row r="5" spans="1:14" x14ac:dyDescent="0.25">
      <c r="A5" s="32">
        <v>2</v>
      </c>
      <c r="B5" s="12"/>
      <c r="C5" s="1"/>
      <c r="D5" s="1"/>
      <c r="E5" s="3" t="e">
        <f t="shared" ref="E5:E43" si="3">C5+(D5/VLOOKUP(C5,Beep,2))</f>
        <v>#DIV/0!</v>
      </c>
      <c r="F5" s="4" t="e">
        <f t="shared" ref="F5:F43" si="4">VLOOKUP(C5-1,Beep,3)+(D5*20)</f>
        <v>#N/A</v>
      </c>
      <c r="G5" s="5" t="e">
        <f t="shared" ref="G5:G43" si="5">(VLOOKUP(C5-1,Beep,5)+(D5*VLOOKUP(C5,Beep,4)))/86400</f>
        <v>#N/A</v>
      </c>
      <c r="H5" s="3" t="str">
        <f t="shared" ref="H5:H43" si="6">IF((3.46*(C5+D5/(C5*0.4325+7.0048))+12.2)=12.2, "",3.46*(C5+D5/(C5*0.4325+7.0048))+12.2)</f>
        <v/>
      </c>
      <c r="I5" s="7"/>
      <c r="J5" s="40">
        <v>1</v>
      </c>
      <c r="K5" s="40">
        <v>7</v>
      </c>
      <c r="L5" s="40">
        <v>140</v>
      </c>
      <c r="M5" s="40">
        <v>9</v>
      </c>
      <c r="N5" s="36">
        <v>63</v>
      </c>
    </row>
    <row r="6" spans="1:14" x14ac:dyDescent="0.25">
      <c r="A6" s="32">
        <v>3</v>
      </c>
      <c r="B6" s="12"/>
      <c r="C6" s="1"/>
      <c r="D6" s="1"/>
      <c r="E6" s="3" t="e">
        <f t="shared" si="3"/>
        <v>#DIV/0!</v>
      </c>
      <c r="F6" s="4" t="e">
        <f t="shared" si="4"/>
        <v>#N/A</v>
      </c>
      <c r="G6" s="5" t="e">
        <f t="shared" si="5"/>
        <v>#N/A</v>
      </c>
      <c r="H6" s="3" t="str">
        <f t="shared" si="6"/>
        <v/>
      </c>
      <c r="I6" s="7"/>
      <c r="J6" s="40">
        <v>2</v>
      </c>
      <c r="K6" s="40">
        <v>8</v>
      </c>
      <c r="L6" s="40">
        <v>300</v>
      </c>
      <c r="M6" s="40">
        <v>8</v>
      </c>
      <c r="N6" s="36">
        <v>127</v>
      </c>
    </row>
    <row r="7" spans="1:14" x14ac:dyDescent="0.25">
      <c r="A7" s="32">
        <v>4</v>
      </c>
      <c r="B7" s="12"/>
      <c r="C7" s="1"/>
      <c r="D7" s="1"/>
      <c r="E7" s="3" t="e">
        <f t="shared" si="3"/>
        <v>#DIV/0!</v>
      </c>
      <c r="F7" s="4" t="e">
        <f t="shared" si="4"/>
        <v>#N/A</v>
      </c>
      <c r="G7" s="5" t="e">
        <f t="shared" si="5"/>
        <v>#N/A</v>
      </c>
      <c r="H7" s="3" t="str">
        <f t="shared" si="6"/>
        <v/>
      </c>
      <c r="I7" s="7"/>
      <c r="J7" s="40">
        <v>3</v>
      </c>
      <c r="K7" s="40">
        <v>8</v>
      </c>
      <c r="L7" s="40">
        <v>460</v>
      </c>
      <c r="M7" s="40">
        <v>7.58</v>
      </c>
      <c r="N7" s="36">
        <v>187.6</v>
      </c>
    </row>
    <row r="8" spans="1:14" x14ac:dyDescent="0.25">
      <c r="A8" s="32">
        <v>5</v>
      </c>
      <c r="B8" s="12"/>
      <c r="C8" s="1"/>
      <c r="D8" s="1"/>
      <c r="E8" s="3" t="e">
        <f t="shared" si="3"/>
        <v>#DIV/0!</v>
      </c>
      <c r="F8" s="4" t="e">
        <f t="shared" si="4"/>
        <v>#N/A</v>
      </c>
      <c r="G8" s="5" t="e">
        <f t="shared" si="5"/>
        <v>#N/A</v>
      </c>
      <c r="H8" s="3" t="str">
        <f t="shared" si="6"/>
        <v/>
      </c>
      <c r="I8" s="7"/>
      <c r="J8" s="40">
        <v>4</v>
      </c>
      <c r="K8" s="40">
        <v>9</v>
      </c>
      <c r="L8" s="40">
        <v>640</v>
      </c>
      <c r="M8" s="40">
        <v>7.2</v>
      </c>
      <c r="N8" s="36">
        <v>252.4</v>
      </c>
    </row>
    <row r="9" spans="1:14" x14ac:dyDescent="0.25">
      <c r="A9" s="32">
        <v>6</v>
      </c>
      <c r="B9" s="12"/>
      <c r="C9" s="1"/>
      <c r="D9" s="1"/>
      <c r="E9" s="3" t="e">
        <f t="shared" si="3"/>
        <v>#DIV/0!</v>
      </c>
      <c r="F9" s="4" t="e">
        <f t="shared" si="4"/>
        <v>#N/A</v>
      </c>
      <c r="G9" s="5" t="e">
        <f t="shared" si="5"/>
        <v>#N/A</v>
      </c>
      <c r="H9" s="3" t="str">
        <f t="shared" si="6"/>
        <v/>
      </c>
      <c r="I9" s="7"/>
      <c r="J9" s="40">
        <v>5</v>
      </c>
      <c r="K9" s="40">
        <v>9</v>
      </c>
      <c r="L9" s="40">
        <v>820</v>
      </c>
      <c r="M9" s="40">
        <v>6.86</v>
      </c>
      <c r="N9" s="36">
        <v>314.10000000000002</v>
      </c>
    </row>
    <row r="10" spans="1:14" x14ac:dyDescent="0.25">
      <c r="A10" s="32">
        <v>7</v>
      </c>
      <c r="B10" s="12"/>
      <c r="C10" s="1"/>
      <c r="D10" s="1"/>
      <c r="E10" s="3" t="e">
        <f t="shared" si="3"/>
        <v>#DIV/0!</v>
      </c>
      <c r="F10" s="4" t="e">
        <f t="shared" si="4"/>
        <v>#N/A</v>
      </c>
      <c r="G10" s="5" t="e">
        <f t="shared" si="5"/>
        <v>#N/A</v>
      </c>
      <c r="H10" s="3" t="str">
        <f t="shared" si="6"/>
        <v/>
      </c>
      <c r="I10" s="7"/>
      <c r="J10" s="40">
        <v>6</v>
      </c>
      <c r="K10" s="40">
        <v>10</v>
      </c>
      <c r="L10" s="40">
        <v>1020</v>
      </c>
      <c r="M10" s="40">
        <v>6.55</v>
      </c>
      <c r="N10" s="36">
        <v>379.6</v>
      </c>
    </row>
    <row r="11" spans="1:14" x14ac:dyDescent="0.25">
      <c r="A11" s="32">
        <v>8</v>
      </c>
      <c r="B11" s="12"/>
      <c r="C11" s="1"/>
      <c r="D11" s="1"/>
      <c r="E11" s="3" t="e">
        <f t="shared" si="3"/>
        <v>#DIV/0!</v>
      </c>
      <c r="F11" s="4" t="e">
        <f t="shared" si="4"/>
        <v>#N/A</v>
      </c>
      <c r="G11" s="5" t="e">
        <f t="shared" si="5"/>
        <v>#N/A</v>
      </c>
      <c r="H11" s="3" t="str">
        <f t="shared" si="6"/>
        <v/>
      </c>
      <c r="I11" s="7"/>
      <c r="J11" s="40">
        <v>7</v>
      </c>
      <c r="K11" s="40">
        <v>10</v>
      </c>
      <c r="L11" s="40">
        <v>1220</v>
      </c>
      <c r="M11" s="40">
        <v>6.26</v>
      </c>
      <c r="N11" s="36">
        <v>442.2</v>
      </c>
    </row>
    <row r="12" spans="1:14" x14ac:dyDescent="0.25">
      <c r="A12" s="32">
        <v>9</v>
      </c>
      <c r="B12" s="12"/>
      <c r="C12" s="1"/>
      <c r="D12" s="1"/>
      <c r="E12" s="3" t="e">
        <f t="shared" si="3"/>
        <v>#DIV/0!</v>
      </c>
      <c r="F12" s="4" t="e">
        <f t="shared" si="4"/>
        <v>#N/A</v>
      </c>
      <c r="G12" s="5" t="e">
        <f t="shared" si="5"/>
        <v>#N/A</v>
      </c>
      <c r="H12" s="3" t="str">
        <f t="shared" si="6"/>
        <v/>
      </c>
      <c r="I12" s="7"/>
      <c r="J12" s="40">
        <v>8</v>
      </c>
      <c r="K12" s="40">
        <v>11</v>
      </c>
      <c r="L12" s="40">
        <v>1440</v>
      </c>
      <c r="M12" s="40">
        <v>6</v>
      </c>
      <c r="N12" s="36">
        <v>508.2</v>
      </c>
    </row>
    <row r="13" spans="1:14" x14ac:dyDescent="0.25">
      <c r="A13" s="32">
        <v>10</v>
      </c>
      <c r="B13" s="12"/>
      <c r="C13" s="1"/>
      <c r="D13" s="1"/>
      <c r="E13" s="3" t="e">
        <f t="shared" si="3"/>
        <v>#DIV/0!</v>
      </c>
      <c r="F13" s="4" t="e">
        <f t="shared" si="4"/>
        <v>#N/A</v>
      </c>
      <c r="G13" s="5" t="e">
        <f t="shared" si="5"/>
        <v>#N/A</v>
      </c>
      <c r="H13" s="3" t="str">
        <f t="shared" si="6"/>
        <v/>
      </c>
      <c r="I13" s="7"/>
      <c r="J13" s="40">
        <v>9</v>
      </c>
      <c r="K13" s="40">
        <v>11</v>
      </c>
      <c r="L13" s="40">
        <v>1650</v>
      </c>
      <c r="M13" s="40">
        <v>5.76</v>
      </c>
      <c r="N13" s="36">
        <v>571.6</v>
      </c>
    </row>
    <row r="14" spans="1:14" x14ac:dyDescent="0.25">
      <c r="A14" s="32">
        <v>11</v>
      </c>
      <c r="B14" s="12"/>
      <c r="C14" s="1"/>
      <c r="D14" s="1"/>
      <c r="E14" s="3" t="e">
        <f t="shared" si="3"/>
        <v>#DIV/0!</v>
      </c>
      <c r="F14" s="4" t="e">
        <f t="shared" si="4"/>
        <v>#N/A</v>
      </c>
      <c r="G14" s="5" t="e">
        <f t="shared" si="5"/>
        <v>#N/A</v>
      </c>
      <c r="H14" s="3" t="str">
        <f t="shared" si="6"/>
        <v/>
      </c>
      <c r="I14" s="7"/>
      <c r="J14" s="40">
        <v>10</v>
      </c>
      <c r="K14" s="40">
        <v>11</v>
      </c>
      <c r="L14" s="40">
        <v>1880</v>
      </c>
      <c r="M14" s="40">
        <v>5.54</v>
      </c>
      <c r="N14" s="36">
        <v>632.5</v>
      </c>
    </row>
    <row r="15" spans="1:14" x14ac:dyDescent="0.25">
      <c r="A15" s="32">
        <v>12</v>
      </c>
      <c r="B15" s="12"/>
      <c r="C15" s="1"/>
      <c r="D15" s="1"/>
      <c r="E15" s="3" t="e">
        <f t="shared" si="3"/>
        <v>#DIV/0!</v>
      </c>
      <c r="F15" s="4" t="e">
        <f t="shared" si="4"/>
        <v>#N/A</v>
      </c>
      <c r="G15" s="5" t="e">
        <f t="shared" si="5"/>
        <v>#N/A</v>
      </c>
      <c r="H15" s="3" t="str">
        <f t="shared" si="6"/>
        <v/>
      </c>
      <c r="I15" s="7"/>
      <c r="J15" s="40">
        <v>11</v>
      </c>
      <c r="K15" s="40">
        <v>12</v>
      </c>
      <c r="L15" s="40">
        <v>2120</v>
      </c>
      <c r="M15" s="40">
        <v>5.33</v>
      </c>
      <c r="N15" s="36">
        <v>696.5</v>
      </c>
    </row>
    <row r="16" spans="1:14" x14ac:dyDescent="0.25">
      <c r="A16" s="32">
        <v>13</v>
      </c>
      <c r="B16" s="12"/>
      <c r="C16" s="1"/>
      <c r="D16" s="1"/>
      <c r="E16" s="3" t="e">
        <f t="shared" si="3"/>
        <v>#DIV/0!</v>
      </c>
      <c r="F16" s="4" t="e">
        <f t="shared" si="4"/>
        <v>#N/A</v>
      </c>
      <c r="G16" s="5" t="e">
        <f t="shared" si="5"/>
        <v>#N/A</v>
      </c>
      <c r="H16" s="3" t="str">
        <f t="shared" si="6"/>
        <v/>
      </c>
      <c r="I16" s="7"/>
      <c r="J16" s="40">
        <v>12</v>
      </c>
      <c r="K16" s="40">
        <v>12</v>
      </c>
      <c r="L16" s="40">
        <v>2360</v>
      </c>
      <c r="M16" s="40">
        <v>5.14</v>
      </c>
      <c r="N16" s="36">
        <v>758.2</v>
      </c>
    </row>
    <row r="17" spans="1:14" x14ac:dyDescent="0.25">
      <c r="A17" s="32">
        <v>14</v>
      </c>
      <c r="B17" s="12"/>
      <c r="C17" s="1"/>
      <c r="D17" s="1"/>
      <c r="E17" s="3" t="e">
        <f t="shared" si="3"/>
        <v>#DIV/0!</v>
      </c>
      <c r="F17" s="4" t="e">
        <f t="shared" si="4"/>
        <v>#N/A</v>
      </c>
      <c r="G17" s="5" t="e">
        <f t="shared" si="5"/>
        <v>#N/A</v>
      </c>
      <c r="H17" s="3" t="str">
        <f t="shared" si="6"/>
        <v/>
      </c>
      <c r="I17" s="7"/>
      <c r="J17" s="40">
        <v>13</v>
      </c>
      <c r="K17" s="40">
        <v>13</v>
      </c>
      <c r="L17" s="40">
        <v>2620</v>
      </c>
      <c r="M17" s="40">
        <v>4.97</v>
      </c>
      <c r="N17" s="36">
        <v>822.8</v>
      </c>
    </row>
    <row r="18" spans="1:14" x14ac:dyDescent="0.25">
      <c r="A18" s="32">
        <v>15</v>
      </c>
      <c r="B18" s="12"/>
      <c r="C18" s="1"/>
      <c r="D18" s="1"/>
      <c r="E18" s="3" t="e">
        <f t="shared" si="3"/>
        <v>#DIV/0!</v>
      </c>
      <c r="F18" s="4" t="e">
        <f t="shared" si="4"/>
        <v>#N/A</v>
      </c>
      <c r="G18" s="5" t="e">
        <f t="shared" si="5"/>
        <v>#N/A</v>
      </c>
      <c r="H18" s="3" t="str">
        <f t="shared" si="6"/>
        <v/>
      </c>
      <c r="I18" s="7"/>
      <c r="J18" s="40">
        <v>14</v>
      </c>
      <c r="K18" s="40">
        <v>13</v>
      </c>
      <c r="L18" s="40">
        <v>2880</v>
      </c>
      <c r="M18" s="40">
        <v>4.8</v>
      </c>
      <c r="N18" s="36">
        <v>885.2</v>
      </c>
    </row>
    <row r="19" spans="1:14" x14ac:dyDescent="0.25">
      <c r="A19" s="32">
        <v>16</v>
      </c>
      <c r="B19" s="12"/>
      <c r="C19" s="1"/>
      <c r="D19" s="1"/>
      <c r="E19" s="3" t="e">
        <f t="shared" si="3"/>
        <v>#DIV/0!</v>
      </c>
      <c r="F19" s="4" t="e">
        <f t="shared" si="4"/>
        <v>#N/A</v>
      </c>
      <c r="G19" s="5" t="e">
        <f t="shared" si="5"/>
        <v>#N/A</v>
      </c>
      <c r="H19" s="3" t="str">
        <f t="shared" si="6"/>
        <v/>
      </c>
      <c r="I19" s="7"/>
      <c r="J19" s="40">
        <v>15</v>
      </c>
      <c r="K19" s="40">
        <v>13</v>
      </c>
      <c r="L19" s="40">
        <v>3140</v>
      </c>
      <c r="M19" s="40">
        <v>4.6500000000000004</v>
      </c>
      <c r="N19" s="36">
        <v>945.6</v>
      </c>
    </row>
    <row r="20" spans="1:14" x14ac:dyDescent="0.25">
      <c r="A20" s="32">
        <v>17</v>
      </c>
      <c r="B20" s="12"/>
      <c r="C20" s="1"/>
      <c r="D20" s="1"/>
      <c r="E20" s="3" t="e">
        <f t="shared" si="3"/>
        <v>#DIV/0!</v>
      </c>
      <c r="F20" s="4" t="e">
        <f t="shared" si="4"/>
        <v>#N/A</v>
      </c>
      <c r="G20" s="5" t="e">
        <f t="shared" si="5"/>
        <v>#N/A</v>
      </c>
      <c r="H20" s="3" t="str">
        <f t="shared" si="6"/>
        <v/>
      </c>
      <c r="I20" s="7"/>
      <c r="J20" s="40">
        <v>16</v>
      </c>
      <c r="K20" s="40">
        <v>14</v>
      </c>
      <c r="L20" s="40">
        <v>3420</v>
      </c>
      <c r="M20" s="40">
        <v>4.5</v>
      </c>
      <c r="N20" s="36">
        <v>1008.6</v>
      </c>
    </row>
    <row r="21" spans="1:14" x14ac:dyDescent="0.25">
      <c r="A21" s="32">
        <v>18</v>
      </c>
      <c r="B21" s="12"/>
      <c r="C21" s="1"/>
      <c r="D21" s="1"/>
      <c r="E21" s="3" t="e">
        <f t="shared" si="3"/>
        <v>#DIV/0!</v>
      </c>
      <c r="F21" s="4" t="e">
        <f t="shared" si="4"/>
        <v>#N/A</v>
      </c>
      <c r="G21" s="5" t="e">
        <f t="shared" si="5"/>
        <v>#N/A</v>
      </c>
      <c r="H21" s="3" t="str">
        <f t="shared" si="6"/>
        <v/>
      </c>
      <c r="I21" s="7"/>
      <c r="J21" s="40">
        <v>17</v>
      </c>
      <c r="K21" s="40">
        <v>14</v>
      </c>
      <c r="L21" s="40">
        <v>3700</v>
      </c>
      <c r="M21" s="40">
        <v>4.3600000000000003</v>
      </c>
      <c r="N21" s="36">
        <v>1069.7</v>
      </c>
    </row>
    <row r="22" spans="1:14" x14ac:dyDescent="0.25">
      <c r="A22" s="32">
        <v>19</v>
      </c>
      <c r="B22" s="12"/>
      <c r="C22" s="1"/>
      <c r="D22" s="1"/>
      <c r="E22" s="3" t="e">
        <f t="shared" si="3"/>
        <v>#DIV/0!</v>
      </c>
      <c r="F22" s="4" t="e">
        <f t="shared" si="4"/>
        <v>#N/A</v>
      </c>
      <c r="G22" s="5" t="e">
        <f t="shared" si="5"/>
        <v>#N/A</v>
      </c>
      <c r="H22" s="3" t="str">
        <f t="shared" si="6"/>
        <v/>
      </c>
      <c r="I22" s="7"/>
      <c r="J22" s="40">
        <v>18</v>
      </c>
      <c r="K22" s="40">
        <v>15</v>
      </c>
      <c r="L22" s="40">
        <v>4000</v>
      </c>
      <c r="M22" s="40">
        <v>4.24</v>
      </c>
      <c r="N22" s="36">
        <v>1133.2</v>
      </c>
    </row>
    <row r="23" spans="1:14" x14ac:dyDescent="0.25">
      <c r="A23" s="32">
        <v>20</v>
      </c>
      <c r="B23" s="12"/>
      <c r="C23" s="1"/>
      <c r="D23" s="1"/>
      <c r="E23" s="3" t="e">
        <f t="shared" si="3"/>
        <v>#DIV/0!</v>
      </c>
      <c r="F23" s="4" t="e">
        <f t="shared" si="4"/>
        <v>#N/A</v>
      </c>
      <c r="G23" s="5" t="e">
        <f t="shared" si="5"/>
        <v>#N/A</v>
      </c>
      <c r="H23" s="3" t="str">
        <f t="shared" si="6"/>
        <v/>
      </c>
      <c r="I23" s="7"/>
      <c r="J23" s="40">
        <v>19</v>
      </c>
      <c r="K23" s="40">
        <v>15</v>
      </c>
      <c r="L23" s="40">
        <v>4300</v>
      </c>
      <c r="M23" s="40">
        <v>4.1100000000000003</v>
      </c>
      <c r="N23" s="36">
        <v>1194.9000000000001</v>
      </c>
    </row>
    <row r="24" spans="1:14" x14ac:dyDescent="0.25">
      <c r="A24" s="32">
        <v>21</v>
      </c>
      <c r="B24" s="12"/>
      <c r="C24" s="1"/>
      <c r="D24" s="1"/>
      <c r="E24" s="3" t="e">
        <f t="shared" si="3"/>
        <v>#DIV/0!</v>
      </c>
      <c r="F24" s="4" t="e">
        <f t="shared" si="4"/>
        <v>#N/A</v>
      </c>
      <c r="G24" s="5" t="e">
        <f t="shared" si="5"/>
        <v>#N/A</v>
      </c>
      <c r="H24" s="3" t="str">
        <f t="shared" si="6"/>
        <v/>
      </c>
      <c r="I24" s="7"/>
      <c r="J24" s="40">
        <v>20</v>
      </c>
      <c r="K24" s="40">
        <v>16</v>
      </c>
      <c r="L24" s="40">
        <v>4620</v>
      </c>
      <c r="M24" s="40">
        <v>4</v>
      </c>
      <c r="N24" s="36">
        <v>1258.9000000000001</v>
      </c>
    </row>
    <row r="25" spans="1:14" x14ac:dyDescent="0.25">
      <c r="A25" s="32">
        <v>22</v>
      </c>
      <c r="B25" s="12"/>
      <c r="C25" s="1"/>
      <c r="D25" s="1"/>
      <c r="E25" s="3" t="e">
        <f t="shared" si="3"/>
        <v>#DIV/0!</v>
      </c>
      <c r="F25" s="4" t="e">
        <f t="shared" si="4"/>
        <v>#N/A</v>
      </c>
      <c r="G25" s="5" t="e">
        <f t="shared" si="5"/>
        <v>#N/A</v>
      </c>
      <c r="H25" s="3" t="str">
        <f t="shared" si="6"/>
        <v/>
      </c>
      <c r="I25" s="7"/>
      <c r="J25" s="41">
        <v>21</v>
      </c>
      <c r="K25" s="41">
        <v>16</v>
      </c>
      <c r="L25" s="41">
        <v>4940</v>
      </c>
      <c r="M25" s="41">
        <v>3.89</v>
      </c>
      <c r="N25" s="37">
        <v>1321.2</v>
      </c>
    </row>
    <row r="26" spans="1:14" x14ac:dyDescent="0.25">
      <c r="A26" s="32">
        <v>23</v>
      </c>
      <c r="B26" s="12"/>
      <c r="C26" s="1"/>
      <c r="D26" s="1"/>
      <c r="E26" s="3" t="e">
        <f t="shared" si="3"/>
        <v>#DIV/0!</v>
      </c>
      <c r="F26" s="4" t="e">
        <f t="shared" si="4"/>
        <v>#N/A</v>
      </c>
      <c r="G26" s="5" t="e">
        <f t="shared" si="5"/>
        <v>#N/A</v>
      </c>
      <c r="H26" s="3" t="str">
        <f t="shared" si="6"/>
        <v/>
      </c>
      <c r="I26" s="7"/>
      <c r="J26" s="7"/>
      <c r="K26" s="7"/>
      <c r="L26" s="7"/>
      <c r="M26" s="7"/>
      <c r="N26" s="7"/>
    </row>
    <row r="27" spans="1:14" x14ac:dyDescent="0.25">
      <c r="A27" s="32">
        <v>24</v>
      </c>
      <c r="B27" s="12"/>
      <c r="C27" s="1"/>
      <c r="D27" s="1"/>
      <c r="E27" s="3" t="e">
        <f t="shared" si="3"/>
        <v>#DIV/0!</v>
      </c>
      <c r="F27" s="4" t="e">
        <f t="shared" si="4"/>
        <v>#N/A</v>
      </c>
      <c r="G27" s="5" t="e">
        <f t="shared" si="5"/>
        <v>#N/A</v>
      </c>
      <c r="H27" s="3" t="str">
        <f t="shared" si="6"/>
        <v/>
      </c>
      <c r="I27" s="7"/>
      <c r="J27" s="7"/>
      <c r="K27" s="7"/>
      <c r="L27" s="7"/>
      <c r="M27" s="7"/>
      <c r="N27" s="7"/>
    </row>
    <row r="28" spans="1:14" x14ac:dyDescent="0.25">
      <c r="A28" s="32">
        <v>25</v>
      </c>
      <c r="B28" s="12"/>
      <c r="C28" s="1"/>
      <c r="D28" s="1"/>
      <c r="E28" s="3" t="e">
        <f t="shared" si="3"/>
        <v>#DIV/0!</v>
      </c>
      <c r="F28" s="4" t="e">
        <f t="shared" si="4"/>
        <v>#N/A</v>
      </c>
      <c r="G28" s="5" t="e">
        <f t="shared" si="5"/>
        <v>#N/A</v>
      </c>
      <c r="H28" s="3" t="str">
        <f t="shared" si="6"/>
        <v/>
      </c>
      <c r="I28" s="7"/>
      <c r="J28" s="7"/>
      <c r="K28" s="7"/>
      <c r="L28" s="7"/>
      <c r="M28" s="7"/>
      <c r="N28" s="7"/>
    </row>
    <row r="29" spans="1:14" x14ac:dyDescent="0.25">
      <c r="A29" s="32">
        <v>26</v>
      </c>
      <c r="B29" s="12"/>
      <c r="C29" s="1"/>
      <c r="D29" s="1"/>
      <c r="E29" s="3" t="e">
        <f t="shared" si="3"/>
        <v>#DIV/0!</v>
      </c>
      <c r="F29" s="4" t="e">
        <f t="shared" si="4"/>
        <v>#N/A</v>
      </c>
      <c r="G29" s="5" t="e">
        <f t="shared" si="5"/>
        <v>#N/A</v>
      </c>
      <c r="H29" s="3" t="str">
        <f t="shared" si="6"/>
        <v/>
      </c>
      <c r="I29" s="7"/>
      <c r="J29" s="7"/>
      <c r="K29" s="7"/>
      <c r="L29" s="7"/>
      <c r="M29" s="7"/>
      <c r="N29" s="7"/>
    </row>
    <row r="30" spans="1:14" x14ac:dyDescent="0.25">
      <c r="A30" s="32">
        <v>27</v>
      </c>
      <c r="B30" s="12"/>
      <c r="C30" s="1"/>
      <c r="D30" s="1"/>
      <c r="E30" s="3" t="e">
        <f t="shared" si="3"/>
        <v>#DIV/0!</v>
      </c>
      <c r="F30" s="4" t="e">
        <f t="shared" si="4"/>
        <v>#N/A</v>
      </c>
      <c r="G30" s="5" t="e">
        <f t="shared" si="5"/>
        <v>#N/A</v>
      </c>
      <c r="H30" s="3" t="str">
        <f t="shared" si="6"/>
        <v/>
      </c>
      <c r="I30" s="7"/>
      <c r="J30" s="7"/>
      <c r="K30" s="7"/>
      <c r="L30" s="7"/>
      <c r="M30" s="7"/>
      <c r="N30" s="7"/>
    </row>
    <row r="31" spans="1:14" x14ac:dyDescent="0.25">
      <c r="A31" s="32">
        <v>28</v>
      </c>
      <c r="B31" s="12"/>
      <c r="C31" s="1"/>
      <c r="D31" s="1"/>
      <c r="E31" s="3" t="e">
        <f t="shared" si="3"/>
        <v>#DIV/0!</v>
      </c>
      <c r="F31" s="4" t="e">
        <f t="shared" si="4"/>
        <v>#N/A</v>
      </c>
      <c r="G31" s="5" t="e">
        <f t="shared" si="5"/>
        <v>#N/A</v>
      </c>
      <c r="H31" s="3" t="str">
        <f t="shared" si="6"/>
        <v/>
      </c>
      <c r="I31" s="7"/>
      <c r="J31" s="7"/>
      <c r="K31" s="7"/>
      <c r="L31" s="7"/>
      <c r="M31" s="7"/>
      <c r="N31" s="7"/>
    </row>
    <row r="32" spans="1:14" x14ac:dyDescent="0.25">
      <c r="A32" s="32">
        <v>29</v>
      </c>
      <c r="B32" s="12"/>
      <c r="C32" s="1"/>
      <c r="D32" s="1"/>
      <c r="E32" s="3" t="e">
        <f t="shared" si="3"/>
        <v>#DIV/0!</v>
      </c>
      <c r="F32" s="4" t="e">
        <f t="shared" si="4"/>
        <v>#N/A</v>
      </c>
      <c r="G32" s="5" t="e">
        <f t="shared" si="5"/>
        <v>#N/A</v>
      </c>
      <c r="H32" s="3" t="str">
        <f t="shared" si="6"/>
        <v/>
      </c>
      <c r="I32" s="7"/>
      <c r="J32" s="7"/>
      <c r="K32" s="7"/>
      <c r="L32" s="7"/>
      <c r="M32" s="7"/>
      <c r="N32" s="7"/>
    </row>
    <row r="33" spans="1:14" x14ac:dyDescent="0.25">
      <c r="A33" s="32">
        <v>30</v>
      </c>
      <c r="B33" s="12"/>
      <c r="C33" s="1"/>
      <c r="D33" s="1"/>
      <c r="E33" s="3" t="e">
        <f t="shared" si="3"/>
        <v>#DIV/0!</v>
      </c>
      <c r="F33" s="4" t="e">
        <f t="shared" si="4"/>
        <v>#N/A</v>
      </c>
      <c r="G33" s="5" t="e">
        <f t="shared" si="5"/>
        <v>#N/A</v>
      </c>
      <c r="H33" s="3" t="str">
        <f t="shared" si="6"/>
        <v/>
      </c>
      <c r="I33" s="7"/>
      <c r="J33" s="7"/>
      <c r="K33" s="7"/>
      <c r="L33" s="7"/>
      <c r="M33" s="7"/>
      <c r="N33" s="7"/>
    </row>
    <row r="34" spans="1:14" x14ac:dyDescent="0.25">
      <c r="A34" s="32">
        <v>31</v>
      </c>
      <c r="B34" s="12"/>
      <c r="C34" s="1"/>
      <c r="D34" s="1"/>
      <c r="E34" s="3" t="e">
        <f t="shared" si="3"/>
        <v>#DIV/0!</v>
      </c>
      <c r="F34" s="4" t="e">
        <f t="shared" si="4"/>
        <v>#N/A</v>
      </c>
      <c r="G34" s="5" t="e">
        <f t="shared" si="5"/>
        <v>#N/A</v>
      </c>
      <c r="H34" s="3" t="str">
        <f t="shared" si="6"/>
        <v/>
      </c>
      <c r="I34" s="7"/>
      <c r="J34" s="7"/>
      <c r="K34" s="7"/>
      <c r="L34" s="7"/>
      <c r="M34" s="7"/>
      <c r="N34" s="7"/>
    </row>
    <row r="35" spans="1:14" x14ac:dyDescent="0.25">
      <c r="A35" s="32">
        <v>32</v>
      </c>
      <c r="B35" s="12"/>
      <c r="C35" s="1"/>
      <c r="D35" s="1"/>
      <c r="E35" s="3" t="e">
        <f t="shared" si="3"/>
        <v>#DIV/0!</v>
      </c>
      <c r="F35" s="4" t="e">
        <f t="shared" si="4"/>
        <v>#N/A</v>
      </c>
      <c r="G35" s="5" t="e">
        <f t="shared" si="5"/>
        <v>#N/A</v>
      </c>
      <c r="H35" s="3" t="str">
        <f t="shared" si="6"/>
        <v/>
      </c>
      <c r="I35" s="7"/>
      <c r="J35" s="7"/>
      <c r="K35" s="7"/>
      <c r="L35" s="7"/>
      <c r="M35" s="7"/>
      <c r="N35" s="7"/>
    </row>
    <row r="36" spans="1:14" x14ac:dyDescent="0.25">
      <c r="A36" s="32">
        <v>33</v>
      </c>
      <c r="B36" s="12"/>
      <c r="C36" s="1"/>
      <c r="D36" s="1"/>
      <c r="E36" s="3" t="e">
        <f t="shared" si="3"/>
        <v>#DIV/0!</v>
      </c>
      <c r="F36" s="4" t="e">
        <f t="shared" si="4"/>
        <v>#N/A</v>
      </c>
      <c r="G36" s="5" t="e">
        <f t="shared" si="5"/>
        <v>#N/A</v>
      </c>
      <c r="H36" s="3" t="str">
        <f t="shared" si="6"/>
        <v/>
      </c>
      <c r="I36" s="7"/>
      <c r="J36" s="7"/>
      <c r="K36" s="7"/>
      <c r="L36" s="7"/>
      <c r="M36" s="7"/>
      <c r="N36" s="7"/>
    </row>
    <row r="37" spans="1:14" x14ac:dyDescent="0.25">
      <c r="A37" s="32">
        <v>34</v>
      </c>
      <c r="B37" s="12"/>
      <c r="C37" s="1"/>
      <c r="D37" s="1"/>
      <c r="E37" s="3" t="e">
        <f t="shared" si="3"/>
        <v>#DIV/0!</v>
      </c>
      <c r="F37" s="4" t="e">
        <f t="shared" si="4"/>
        <v>#N/A</v>
      </c>
      <c r="G37" s="5" t="e">
        <f t="shared" si="5"/>
        <v>#N/A</v>
      </c>
      <c r="H37" s="3" t="str">
        <f t="shared" si="6"/>
        <v/>
      </c>
      <c r="I37" s="7"/>
      <c r="J37" s="7"/>
      <c r="K37" s="7"/>
      <c r="L37" s="7"/>
      <c r="M37" s="7"/>
      <c r="N37" s="7"/>
    </row>
    <row r="38" spans="1:14" x14ac:dyDescent="0.25">
      <c r="A38" s="32">
        <v>35</v>
      </c>
      <c r="B38" s="12"/>
      <c r="C38" s="1"/>
      <c r="D38" s="1"/>
      <c r="E38" s="3" t="e">
        <f t="shared" si="3"/>
        <v>#DIV/0!</v>
      </c>
      <c r="F38" s="4" t="e">
        <f t="shared" si="4"/>
        <v>#N/A</v>
      </c>
      <c r="G38" s="5" t="e">
        <f t="shared" si="5"/>
        <v>#N/A</v>
      </c>
      <c r="H38" s="3" t="str">
        <f t="shared" si="6"/>
        <v/>
      </c>
      <c r="I38" s="7"/>
      <c r="J38" s="7"/>
      <c r="K38" s="7"/>
      <c r="L38" s="7"/>
      <c r="M38" s="7"/>
      <c r="N38" s="7"/>
    </row>
    <row r="39" spans="1:14" ht="15" customHeight="1" x14ac:dyDescent="0.25">
      <c r="A39" s="32">
        <v>36</v>
      </c>
      <c r="B39" s="12"/>
      <c r="C39" s="1"/>
      <c r="D39" s="1"/>
      <c r="E39" s="3" t="e">
        <f t="shared" si="3"/>
        <v>#DIV/0!</v>
      </c>
      <c r="F39" s="4" t="e">
        <f t="shared" si="4"/>
        <v>#N/A</v>
      </c>
      <c r="G39" s="5" t="e">
        <f t="shared" si="5"/>
        <v>#N/A</v>
      </c>
      <c r="H39" s="3" t="str">
        <f t="shared" si="6"/>
        <v/>
      </c>
      <c r="I39" s="7"/>
      <c r="J39" s="7"/>
      <c r="K39" s="7"/>
      <c r="L39" s="7"/>
      <c r="M39" s="7"/>
      <c r="N39" s="7"/>
    </row>
    <row r="40" spans="1:14" x14ac:dyDescent="0.25">
      <c r="A40" s="32">
        <v>37</v>
      </c>
      <c r="B40" s="12"/>
      <c r="C40" s="1"/>
      <c r="D40" s="1"/>
      <c r="E40" s="3" t="e">
        <f t="shared" si="3"/>
        <v>#DIV/0!</v>
      </c>
      <c r="F40" s="4" t="e">
        <f t="shared" si="4"/>
        <v>#N/A</v>
      </c>
      <c r="G40" s="5" t="e">
        <f t="shared" si="5"/>
        <v>#N/A</v>
      </c>
      <c r="H40" s="3" t="str">
        <f t="shared" si="6"/>
        <v/>
      </c>
      <c r="I40" s="7"/>
      <c r="J40" s="7"/>
      <c r="K40" s="7"/>
      <c r="L40" s="7"/>
      <c r="M40" s="7"/>
      <c r="N40" s="7"/>
    </row>
    <row r="41" spans="1:14" ht="15.75" customHeight="1" x14ac:dyDescent="0.25">
      <c r="A41" s="32">
        <v>38</v>
      </c>
      <c r="B41" s="12"/>
      <c r="C41" s="1"/>
      <c r="D41" s="1"/>
      <c r="E41" s="3" t="e">
        <f t="shared" si="3"/>
        <v>#DIV/0!</v>
      </c>
      <c r="F41" s="4" t="e">
        <f t="shared" si="4"/>
        <v>#N/A</v>
      </c>
      <c r="G41" s="5" t="e">
        <f t="shared" si="5"/>
        <v>#N/A</v>
      </c>
      <c r="H41" s="3" t="str">
        <f t="shared" si="6"/>
        <v/>
      </c>
      <c r="I41" s="7"/>
      <c r="J41" s="7"/>
      <c r="K41" s="7"/>
      <c r="L41" s="7"/>
      <c r="M41" s="7"/>
      <c r="N41" s="7"/>
    </row>
    <row r="42" spans="1:14" x14ac:dyDescent="0.25">
      <c r="A42" s="32">
        <v>39</v>
      </c>
      <c r="B42" s="12"/>
      <c r="C42" s="1"/>
      <c r="D42" s="1"/>
      <c r="E42" s="3" t="e">
        <f t="shared" si="3"/>
        <v>#DIV/0!</v>
      </c>
      <c r="F42" s="4" t="e">
        <f t="shared" si="4"/>
        <v>#N/A</v>
      </c>
      <c r="G42" s="5" t="e">
        <f t="shared" si="5"/>
        <v>#N/A</v>
      </c>
      <c r="H42" s="3" t="str">
        <f t="shared" si="6"/>
        <v/>
      </c>
      <c r="I42" s="7"/>
      <c r="J42" s="7"/>
      <c r="K42" s="7"/>
      <c r="L42" s="7"/>
      <c r="M42" s="7"/>
      <c r="N42" s="7"/>
    </row>
    <row r="43" spans="1:14" x14ac:dyDescent="0.25">
      <c r="A43" s="32">
        <v>40</v>
      </c>
      <c r="B43" s="12"/>
      <c r="C43" s="1"/>
      <c r="D43" s="1"/>
      <c r="E43" s="3" t="e">
        <f t="shared" si="3"/>
        <v>#DIV/0!</v>
      </c>
      <c r="F43" s="4" t="e">
        <f t="shared" si="4"/>
        <v>#N/A</v>
      </c>
      <c r="G43" s="5" t="e">
        <f t="shared" si="5"/>
        <v>#N/A</v>
      </c>
      <c r="H43" s="3" t="str">
        <f t="shared" si="6"/>
        <v/>
      </c>
      <c r="I43" s="7"/>
      <c r="J43" s="7"/>
      <c r="K43" s="7"/>
      <c r="L43" s="7"/>
      <c r="M43" s="7"/>
      <c r="N43" s="7"/>
    </row>
  </sheetData>
  <sheetProtection algorithmName="SHA-512" hashValue="q2HmHOI0Xrut1zTuZ8w7Merdqoh6HUf12ibAQ4BuP6t27RlzVoY7klJDORrWu7ygzy93KkvlgY+QPLIEtduWYA==" saltValue="CgkEJprWpMwx4HpxHmT7vw==" spinCount="100000" sheet="1" objects="1" scenarios="1" selectLockedCells="1"/>
  <sortState ref="B6:B41">
    <sortCondition ref="B5"/>
  </sortState>
  <conditionalFormatting sqref="E4:H43">
    <cfRule type="containsErrors" dxfId="0" priority="3">
      <formula>ISERROR(E4)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návod</vt:lpstr>
      <vt:lpstr>MUŽI</vt:lpstr>
      <vt:lpstr>ŽENY</vt:lpstr>
      <vt:lpstr>Beep test</vt:lpstr>
      <vt:lpstr>Beep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Pavelka</dc:creator>
  <cp:keywords/>
  <dc:description/>
  <cp:lastModifiedBy>Radim Pavelka</cp:lastModifiedBy>
  <cp:revision/>
  <cp:lastPrinted>2019-07-08T17:30:36Z</cp:lastPrinted>
  <dcterms:created xsi:type="dcterms:W3CDTF">2017-08-21T17:48:22Z</dcterms:created>
  <dcterms:modified xsi:type="dcterms:W3CDTF">2019-07-09T08:13:33Z</dcterms:modified>
  <cp:category/>
  <cp:contentStatus/>
</cp:coreProperties>
</file>